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15"/>
  <workbookPr/>
  <mc:AlternateContent xmlns:mc="http://schemas.openxmlformats.org/markup-compatibility/2006">
    <mc:Choice Requires="x15">
      <x15ac:absPath xmlns:x15ac="http://schemas.microsoft.com/office/spreadsheetml/2010/11/ac" url="https://pmsocho-my.sharepoint.com/personal/pmsocho_pmsocho_onmicrosoft_com/Documents/Pulpit/ms-excel/excel-szkolenia-kursy/Excel - biznes (średnio zaawansowany)/"/>
    </mc:Choice>
  </mc:AlternateContent>
  <xr:revisionPtr revIDLastSave="163" documentId="102_{891B10A9-84FF-4EAB-9B7F-55FAC788669B}" xr6:coauthVersionLast="43" xr6:coauthVersionMax="43" xr10:uidLastSave="{B915B98A-7448-4E67-B04E-838978D83099}"/>
  <bookViews>
    <workbookView xWindow="-120" yWindow="-120" windowWidth="20730" windowHeight="11160" xr2:uid="{00000000-000D-0000-FFFF-FFFF00000000}"/>
  </bookViews>
  <sheets>
    <sheet name="start" sheetId="1" r:id="rId1"/>
    <sheet name="1" sheetId="11" r:id="rId2"/>
    <sheet name="2" sheetId="12" r:id="rId3"/>
    <sheet name="3" sheetId="13" r:id="rId4"/>
    <sheet name="4" sheetId="15" r:id="rId5"/>
    <sheet name="5" sheetId="16" r:id="rId6"/>
    <sheet name="6a" sheetId="30" r:id="rId7"/>
    <sheet name="6b" sheetId="20" r:id="rId8"/>
    <sheet name="6c" sheetId="23" r:id="rId9"/>
    <sheet name="6d" sheetId="22" r:id="rId10"/>
    <sheet name="6e" sheetId="24" r:id="rId11"/>
    <sheet name="6f" sheetId="25" r:id="rId12"/>
    <sheet name="6h" sheetId="27" r:id="rId13"/>
    <sheet name="6i" sheetId="28" r:id="rId14"/>
    <sheet name="6j" sheetId="29" r:id="rId15"/>
  </sheets>
  <definedNames>
    <definedName name="_xlnm._FilterDatabase" localSheetId="7" hidden="1">'6b'!$D$3:$H$144</definedName>
    <definedName name="Da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4" i="29" l="1"/>
  <c r="Y4" i="29"/>
  <c r="U5" i="29"/>
  <c r="Y5" i="29"/>
  <c r="AC5" i="29"/>
  <c r="AC4" i="29" s="1"/>
  <c r="AG5" i="29"/>
  <c r="AG4" i="29" s="1"/>
  <c r="AK5" i="29"/>
  <c r="AK4" i="29" s="1"/>
  <c r="V14" i="29"/>
  <c r="AC16" i="29"/>
  <c r="AG16" i="29"/>
  <c r="AK16" i="29"/>
  <c r="U17" i="29"/>
  <c r="U16" i="29" s="1"/>
  <c r="Y17" i="29"/>
  <c r="Y16" i="29" s="1"/>
  <c r="AC17" i="29"/>
  <c r="AG17" i="29"/>
  <c r="AK17" i="29"/>
  <c r="V26" i="29"/>
  <c r="AC29" i="29" s="1"/>
  <c r="AC28" i="29" s="1"/>
  <c r="AG28" i="29"/>
  <c r="AG29" i="29"/>
  <c r="AK29" i="29"/>
  <c r="AK28" i="29" s="1"/>
  <c r="V40" i="29"/>
  <c r="AK43" i="29" s="1"/>
  <c r="AK42" i="29" s="1"/>
  <c r="AC43" i="29"/>
  <c r="AC42" i="29" s="1"/>
  <c r="AG43" i="29"/>
  <c r="AG42" i="29" s="1"/>
  <c r="Y43" i="29" l="1"/>
  <c r="Y42" i="29" s="1"/>
  <c r="U43" i="29"/>
  <c r="U42" i="29" s="1"/>
  <c r="Y29" i="29"/>
  <c r="Y28" i="29" s="1"/>
  <c r="V52" i="29"/>
  <c r="U29" i="29"/>
  <c r="U28" i="29" s="1"/>
  <c r="C12" i="22"/>
  <c r="C13" i="22" s="1"/>
  <c r="C16" i="22" s="1"/>
  <c r="C18" i="22" s="1"/>
  <c r="C20" i="22" s="1"/>
  <c r="C21" i="22" s="1"/>
  <c r="C22" i="22" s="1"/>
  <c r="C24" i="22" s="1"/>
  <c r="C28" i="22" s="1"/>
  <c r="C32" i="22" s="1"/>
  <c r="C6" i="22"/>
  <c r="C8" i="22" s="1"/>
  <c r="C9" i="22" s="1"/>
  <c r="U55" i="29" l="1"/>
  <c r="U54" i="29" s="1"/>
  <c r="Y55" i="29"/>
  <c r="Y54" i="29" s="1"/>
  <c r="AK55" i="29"/>
  <c r="AK54" i="29" s="1"/>
  <c r="AC55" i="29"/>
  <c r="AC54" i="29" s="1"/>
  <c r="AG55" i="29"/>
  <c r="AG54" i="29" s="1"/>
  <c r="C43" i="22"/>
  <c r="C46" i="22" s="1"/>
  <c r="C39" i="22"/>
  <c r="G11" i="13" l="1"/>
  <c r="B2" i="16" l="1"/>
  <c r="B2" i="15"/>
  <c r="B2" i="13"/>
  <c r="B2" i="12"/>
  <c r="B2" i="11"/>
</calcChain>
</file>

<file path=xl/sharedStrings.xml><?xml version="1.0" encoding="utf-8"?>
<sst xmlns="http://schemas.openxmlformats.org/spreadsheetml/2006/main" count="2401" uniqueCount="824">
  <si>
    <t>Przygotowanie danych do analizy</t>
  </si>
  <si>
    <t>Poprawne wprowadzanie danych do Excela</t>
  </si>
  <si>
    <t>Znajdowanie i oznaczanie niepoprawnych danych</t>
  </si>
  <si>
    <t>Poprawianie danych przy użyciu mechanizmu znajdź/zamień</t>
  </si>
  <si>
    <t>Poprawianie liczb przechowywanych jako tekst</t>
  </si>
  <si>
    <t>Liczby</t>
  </si>
  <si>
    <t>Procenty</t>
  </si>
  <si>
    <t>Daty</t>
  </si>
  <si>
    <t>Czas</t>
  </si>
  <si>
    <t>Tekst</t>
  </si>
  <si>
    <t>Wpisy</t>
  </si>
  <si>
    <t>Wartość netto</t>
  </si>
  <si>
    <t>4</t>
  </si>
  <si>
    <t>217.5</t>
  </si>
  <si>
    <t>3</t>
  </si>
  <si>
    <t>10</t>
  </si>
  <si>
    <t>2</t>
  </si>
  <si>
    <t>1</t>
  </si>
  <si>
    <t>180</t>
  </si>
  <si>
    <t>236.08</t>
  </si>
  <si>
    <t>70</t>
  </si>
  <si>
    <t>0</t>
  </si>
  <si>
    <t>1,367.45</t>
  </si>
  <si>
    <t>360</t>
  </si>
  <si>
    <t>120</t>
  </si>
  <si>
    <t>275</t>
  </si>
  <si>
    <t>120.05</t>
  </si>
  <si>
    <t>130</t>
  </si>
  <si>
    <t>4,687.50</t>
  </si>
  <si>
    <t>5</t>
  </si>
  <si>
    <t>10,991.53</t>
  </si>
  <si>
    <t>10,725.12</t>
  </si>
  <si>
    <t>6,325.34</t>
  </si>
  <si>
    <t>2,946.94</t>
  </si>
  <si>
    <t>10,813.92</t>
  </si>
  <si>
    <t>20,566.79</t>
  </si>
  <si>
    <t>6,602.68</t>
  </si>
  <si>
    <t>11,273.35</t>
  </si>
  <si>
    <t>20,673.6</t>
  </si>
  <si>
    <t>9,753.9</t>
  </si>
  <si>
    <t>7,834.84</t>
  </si>
  <si>
    <t>12,470.32</t>
  </si>
  <si>
    <t>15,195.61</t>
  </si>
  <si>
    <t>16,304.09</t>
  </si>
  <si>
    <t>7,668.24</t>
  </si>
  <si>
    <t>4,929.66</t>
  </si>
  <si>
    <t>17,441.66</t>
  </si>
  <si>
    <t>20,365.28</t>
  </si>
  <si>
    <t>19,897.57</t>
  </si>
  <si>
    <t>2,224.03</t>
  </si>
  <si>
    <t>7,626.95</t>
  </si>
  <si>
    <t>7,547.48</t>
  </si>
  <si>
    <t>17,698.82</t>
  </si>
  <si>
    <t>12,504.23</t>
  </si>
  <si>
    <t>1,426.89</t>
  </si>
  <si>
    <t>4,681.26</t>
  </si>
  <si>
    <t>Poprawianie dat</t>
  </si>
  <si>
    <t>data 1</t>
  </si>
  <si>
    <t>data 2</t>
  </si>
  <si>
    <t>data 4</t>
  </si>
  <si>
    <t>data 5</t>
  </si>
  <si>
    <t>data 6</t>
  </si>
  <si>
    <t>1982.06.22</t>
  </si>
  <si>
    <t>2003-09-01Z</t>
  </si>
  <si>
    <t>1964-02-15</t>
  </si>
  <si>
    <t>22.06.1982</t>
  </si>
  <si>
    <t>7/3/2009</t>
  </si>
  <si>
    <t>12-05-2009</t>
  </si>
  <si>
    <t>1988.08.26</t>
  </si>
  <si>
    <t>2004-06-05Z</t>
  </si>
  <si>
    <t>1962-12-18</t>
  </si>
  <si>
    <t>26.08.1988</t>
  </si>
  <si>
    <t>26/9/1975</t>
  </si>
  <si>
    <t>12.05.2009</t>
  </si>
  <si>
    <t>1996.11.07</t>
  </si>
  <si>
    <t>2002-04-07Z</t>
  </si>
  <si>
    <t>1965-06-26</t>
  </si>
  <si>
    <t>07.11.1996</t>
  </si>
  <si>
    <t>27/3/2002</t>
  </si>
  <si>
    <t>12-5-2009</t>
  </si>
  <si>
    <t>1977.11.17</t>
  </si>
  <si>
    <t>2001-10-27Z</t>
  </si>
  <si>
    <t>1973-05-01</t>
  </si>
  <si>
    <t>17.11.1977</t>
  </si>
  <si>
    <t>6/9/2005</t>
  </si>
  <si>
    <t>12/05/2009</t>
  </si>
  <si>
    <t>1979.06.18</t>
  </si>
  <si>
    <t>2002-04-18Z</t>
  </si>
  <si>
    <t>1963-04-16</t>
  </si>
  <si>
    <t>18.06.1979</t>
  </si>
  <si>
    <t>24/11/1987</t>
  </si>
  <si>
    <t>12/5/2009</t>
  </si>
  <si>
    <t>1976.11.10</t>
  </si>
  <si>
    <t>2002-02-14Z</t>
  </si>
  <si>
    <t>1969-10-14</t>
  </si>
  <si>
    <t>10.11.1976</t>
  </si>
  <si>
    <t>2/4/1986</t>
  </si>
  <si>
    <t>2007.08.06</t>
  </si>
  <si>
    <t>2003-10-29Z</t>
  </si>
  <si>
    <t>1973-08-06</t>
  </si>
  <si>
    <t>06.08.2007</t>
  </si>
  <si>
    <t>5/6/1984</t>
  </si>
  <si>
    <t>12.5.2009</t>
  </si>
  <si>
    <t>1997.12.11</t>
  </si>
  <si>
    <t>2004-07-16Z</t>
  </si>
  <si>
    <t>1976-04-20</t>
  </si>
  <si>
    <t>11.12.1997</t>
  </si>
  <si>
    <t>10/5/2004</t>
  </si>
  <si>
    <t>12.5.09</t>
  </si>
  <si>
    <t>1999.01.22</t>
  </si>
  <si>
    <t>2003-08-12Z</t>
  </si>
  <si>
    <t>1975-02-06</t>
  </si>
  <si>
    <t>22.01.1999</t>
  </si>
  <si>
    <t>15/6/2005</t>
  </si>
  <si>
    <t>15-sty-2009</t>
  </si>
  <si>
    <t>2004.08.20</t>
  </si>
  <si>
    <t>2004-02-02Z</t>
  </si>
  <si>
    <t>1974-11-25</t>
  </si>
  <si>
    <t>20.08.2004</t>
  </si>
  <si>
    <t>14/4/1980</t>
  </si>
  <si>
    <t>15 sty 2009</t>
  </si>
  <si>
    <t>2005.10.01</t>
  </si>
  <si>
    <t>2004-05-18Z</t>
  </si>
  <si>
    <t>1959-08-06</t>
  </si>
  <si>
    <t>01.10.2005</t>
  </si>
  <si>
    <t>7/12/1990</t>
  </si>
  <si>
    <t>15 styczeń 2009</t>
  </si>
  <si>
    <t>2003.08.05</t>
  </si>
  <si>
    <t>2002-08-12Z</t>
  </si>
  <si>
    <t>1968-03-09</t>
  </si>
  <si>
    <t>05.08.2003</t>
  </si>
  <si>
    <t>2/11/1999</t>
  </si>
  <si>
    <t>2002.05.14</t>
  </si>
  <si>
    <t>2004-03-12Z</t>
  </si>
  <si>
    <t>1965-05-11</t>
  </si>
  <si>
    <t>14.05.2002</t>
  </si>
  <si>
    <t>22/5/1985</t>
  </si>
  <si>
    <t>12 05 2009</t>
  </si>
  <si>
    <t>1987.08.17</t>
  </si>
  <si>
    <t>2002-09-03Z</t>
  </si>
  <si>
    <t>1958-02-16</t>
  </si>
  <si>
    <t>17.08.1987</t>
  </si>
  <si>
    <t>5/8/2010</t>
  </si>
  <si>
    <t>12,05,2009</t>
  </si>
  <si>
    <t>2008.08.26</t>
  </si>
  <si>
    <t>2003-12-30Z</t>
  </si>
  <si>
    <t>1947-06-22</t>
  </si>
  <si>
    <t>26.08.2008</t>
  </si>
  <si>
    <t>19/10/1979</t>
  </si>
  <si>
    <t>1981.10.28</t>
  </si>
  <si>
    <t>2004-07-19Z</t>
  </si>
  <si>
    <t>1978-06-13</t>
  </si>
  <si>
    <t>28.10.1981</t>
  </si>
  <si>
    <t>26/5/2005</t>
  </si>
  <si>
    <t>2000.03.30</t>
  </si>
  <si>
    <t>2004-01-08Z</t>
  </si>
  <si>
    <t>1957-10-19</t>
  </si>
  <si>
    <t>30.03.2000</t>
  </si>
  <si>
    <t>24/2/1987</t>
  </si>
  <si>
    <t>2009.05.01</t>
  </si>
  <si>
    <t>2004-06-01Z</t>
  </si>
  <si>
    <t>1979-08-20</t>
  </si>
  <si>
    <t>01.05.2009</t>
  </si>
  <si>
    <t>15/2/2002</t>
  </si>
  <si>
    <t>1981.07.11</t>
  </si>
  <si>
    <t>2004-04-02Z</t>
  </si>
  <si>
    <t>1940-09-01</t>
  </si>
  <si>
    <t>11.07.1981</t>
  </si>
  <si>
    <t>8/7/1974</t>
  </si>
  <si>
    <t>Kwota</t>
  </si>
  <si>
    <t>Nr faktury</t>
  </si>
  <si>
    <t>Opis</t>
  </si>
  <si>
    <t>Dane</t>
  </si>
  <si>
    <t>Początkowy koszt inwestycji</t>
  </si>
  <si>
    <t>-70 000 zł</t>
  </si>
  <si>
    <t>Dochód netto w pierwszym roku</t>
  </si>
  <si>
    <t>12 000 zł</t>
  </si>
  <si>
    <t>Dochód netto w drugim roku</t>
  </si>
  <si>
    <t>15 000 zł</t>
  </si>
  <si>
    <t>Dochód netto w trzecim roku</t>
  </si>
  <si>
    <t>18 000 zł</t>
  </si>
  <si>
    <t>Dochód netto w czwartym roku</t>
  </si>
  <si>
    <t>21 000 zł</t>
  </si>
  <si>
    <t>Dochód netto w piątym roku</t>
  </si>
  <si>
    <t>26 000 zł</t>
  </si>
  <si>
    <t>Kontrahent</t>
  </si>
  <si>
    <t>Konto</t>
  </si>
  <si>
    <t>Data wystawienia</t>
  </si>
  <si>
    <t>Wystawiający</t>
  </si>
  <si>
    <t>Z753</t>
  </si>
  <si>
    <t>202-002</t>
  </si>
  <si>
    <t>FV/705/2013</t>
  </si>
  <si>
    <t>PLN</t>
  </si>
  <si>
    <t>D242</t>
  </si>
  <si>
    <t>FV/4606/2014</t>
  </si>
  <si>
    <t>EUR</t>
  </si>
  <si>
    <t>D234</t>
  </si>
  <si>
    <t>211-002</t>
  </si>
  <si>
    <t>FV/6557/2015</t>
  </si>
  <si>
    <t>D250</t>
  </si>
  <si>
    <t>FV/1974/2015</t>
  </si>
  <si>
    <t>USD</t>
  </si>
  <si>
    <t>Z882</t>
  </si>
  <si>
    <t>FV/2815/2014</t>
  </si>
  <si>
    <t>D241</t>
  </si>
  <si>
    <t>FV/9641/2013</t>
  </si>
  <si>
    <t>D235</t>
  </si>
  <si>
    <t>FV/707/2015</t>
  </si>
  <si>
    <t>D236</t>
  </si>
  <si>
    <t>FV/7441/2015</t>
  </si>
  <si>
    <t>D243</t>
  </si>
  <si>
    <t>Z837</t>
  </si>
  <si>
    <t>FV/7971/2013</t>
  </si>
  <si>
    <t>D248</t>
  </si>
  <si>
    <t>FV/3008/2014</t>
  </si>
  <si>
    <t>D238</t>
  </si>
  <si>
    <t>FV/2258/2013</t>
  </si>
  <si>
    <t>CRIDO</t>
  </si>
  <si>
    <t>FV/4267/2014</t>
  </si>
  <si>
    <t>D230</t>
  </si>
  <si>
    <t>FV/123/2014</t>
  </si>
  <si>
    <t>D240</t>
  </si>
  <si>
    <t>FV/4447/2015</t>
  </si>
  <si>
    <t>FV/3550/2015</t>
  </si>
  <si>
    <t>D247</t>
  </si>
  <si>
    <t>FV/8897/2015</t>
  </si>
  <si>
    <t>FV/4238/2014</t>
  </si>
  <si>
    <t>D249</t>
  </si>
  <si>
    <t>FV/4723/2015</t>
  </si>
  <si>
    <t>FV/7490/2014</t>
  </si>
  <si>
    <t>FV/5157/2015</t>
  </si>
  <si>
    <t>FV/7460/2014</t>
  </si>
  <si>
    <t>D231</t>
  </si>
  <si>
    <t>Z338</t>
  </si>
  <si>
    <t>FV/7559/2013</t>
  </si>
  <si>
    <t>FV/8278/2013</t>
  </si>
  <si>
    <t>D244</t>
  </si>
  <si>
    <t>FV/1217/2015</t>
  </si>
  <si>
    <t>FV/7693/2015</t>
  </si>
  <si>
    <t>FV/4390/2013</t>
  </si>
  <si>
    <t>D232</t>
  </si>
  <si>
    <t>FV/8180/2014</t>
  </si>
  <si>
    <t>Z733</t>
  </si>
  <si>
    <t>FV/7027/2015</t>
  </si>
  <si>
    <t>D245</t>
  </si>
  <si>
    <t>FV/5377/2014</t>
  </si>
  <si>
    <t>202-001</t>
  </si>
  <si>
    <t>FV/9558/2014</t>
  </si>
  <si>
    <t>FV/5484/2014</t>
  </si>
  <si>
    <t>D239</t>
  </si>
  <si>
    <t>Typ</t>
  </si>
  <si>
    <t>Numer pełny</t>
  </si>
  <si>
    <t>Pojemność  Ah</t>
  </si>
  <si>
    <t>Cena det. Netto</t>
  </si>
  <si>
    <t>Cena det. brutto</t>
  </si>
  <si>
    <t>Data wprowdzenia do obrotu</t>
  </si>
  <si>
    <t>Długość</t>
  </si>
  <si>
    <t>Szerokość</t>
  </si>
  <si>
    <t>Wysokość</t>
  </si>
  <si>
    <t>BRW S5</t>
  </si>
  <si>
    <t>0.092.S50.010</t>
  </si>
  <si>
    <t>Bosch S5</t>
  </si>
  <si>
    <t>0.092.S50.020</t>
  </si>
  <si>
    <t>0.092.S50.040</t>
  </si>
  <si>
    <t>16-07-2015</t>
  </si>
  <si>
    <t>0.092.S50.050</t>
  </si>
  <si>
    <t>0.092.S50.060</t>
  </si>
  <si>
    <t>0.092.S50.070</t>
  </si>
  <si>
    <t>0.092.S50.080</t>
  </si>
  <si>
    <t>0.092.S50.100</t>
  </si>
  <si>
    <t>0.092.S50.130</t>
  </si>
  <si>
    <t>0.092.S50.150</t>
  </si>
  <si>
    <t>Bosch S4</t>
  </si>
  <si>
    <t>0.092.S40.000</t>
  </si>
  <si>
    <t>BRW S6</t>
  </si>
  <si>
    <t>0.092.S40.010</t>
  </si>
  <si>
    <t>BRW S4</t>
  </si>
  <si>
    <t>13-03-2013</t>
  </si>
  <si>
    <t>0.092.S40.020</t>
  </si>
  <si>
    <t>0.092.S40.040</t>
  </si>
  <si>
    <t>0.092.S40.050</t>
  </si>
  <si>
    <t>0.092.S40.060</t>
  </si>
  <si>
    <t>0.092.S40.070</t>
  </si>
  <si>
    <t>0.092.S40.080</t>
  </si>
  <si>
    <t>0.092.S40.090</t>
  </si>
  <si>
    <t>0.092.S40.100</t>
  </si>
  <si>
    <t>0.092.S40.130</t>
  </si>
  <si>
    <t>0.092.S40.180</t>
  </si>
  <si>
    <t>0.092.S40.190</t>
  </si>
  <si>
    <t>0.092.S40.200</t>
  </si>
  <si>
    <t>0.092.S40.210</t>
  </si>
  <si>
    <t>0.092.S40.220</t>
  </si>
  <si>
    <t>0.092.S40.230</t>
  </si>
  <si>
    <t>0.092.S40.240</t>
  </si>
  <si>
    <t>0.092.S40.250</t>
  </si>
  <si>
    <t>0.092.S40.260</t>
  </si>
  <si>
    <t>0.092.S40.270</t>
  </si>
  <si>
    <t>0.092.S40.280</t>
  </si>
  <si>
    <t>0.092.S40.290</t>
  </si>
  <si>
    <t>Bosch S3</t>
  </si>
  <si>
    <t>0.092.S30.010</t>
  </si>
  <si>
    <t>0.092.S30.020</t>
  </si>
  <si>
    <t>0.092.S30.030</t>
  </si>
  <si>
    <t>BRW S3</t>
  </si>
  <si>
    <t>0.092.S30.040</t>
  </si>
  <si>
    <t>0.092.S30.050</t>
  </si>
  <si>
    <t>0.092.S30.060</t>
  </si>
  <si>
    <t>0.092.S30.070</t>
  </si>
  <si>
    <t>0.092.S30.080</t>
  </si>
  <si>
    <t>0.092.S30.120</t>
  </si>
  <si>
    <t>0.092.S30.130</t>
  </si>
  <si>
    <t>0.092.S30.160</t>
  </si>
  <si>
    <t>0.092.S30.170</t>
  </si>
  <si>
    <t>Czas trwania</t>
  </si>
  <si>
    <t>Data rozpoczęcia etapu</t>
  </si>
  <si>
    <t>ETAP BUDOWY</t>
  </si>
  <si>
    <t>STAN SUROWY</t>
  </si>
  <si>
    <t>PRZYGOTOWANIE BUDOWY</t>
  </si>
  <si>
    <t>Złożenie dokumentacji na pozwolenie na budowę</t>
  </si>
  <si>
    <t>Pozwolenie na budowę</t>
  </si>
  <si>
    <t>Przyłącza wody i prądu, toalety, usunięcia śmieci z działki</t>
  </si>
  <si>
    <t>Zgłoszenie rozpoczęcia robót budowlanych</t>
  </si>
  <si>
    <t>Umieszczenie tablicy informacyjnej i tabliczek ostrzegawczych na budowie</t>
  </si>
  <si>
    <t>BUDOWA</t>
  </si>
  <si>
    <t>Wytyczenie osi fundamentu przez geodetę</t>
  </si>
  <si>
    <t>Zebranie humusu</t>
  </si>
  <si>
    <t>Dowiezienie piasku pod płytę fundamentową</t>
  </si>
  <si>
    <t>PŁYTA FUNDAMENTOWA</t>
  </si>
  <si>
    <t>Zamówienie materiałów na fundamenty</t>
  </si>
  <si>
    <t>Niwelacja terenu</t>
  </si>
  <si>
    <t>Wykonanie płyty fundamentowej</t>
  </si>
  <si>
    <t>Przerwa technologiczna</t>
  </si>
  <si>
    <t>ŚCIANY PARTERU</t>
  </si>
  <si>
    <t>Montaż ścian Praefa</t>
  </si>
  <si>
    <t xml:space="preserve">Murowanie kominów do poziomu stropu, </t>
  </si>
  <si>
    <t>STROP i DACH</t>
  </si>
  <si>
    <t>Montaż belek stropowych</t>
  </si>
  <si>
    <t>Wykonanie więźby dachowej i pokrycie dachu</t>
  </si>
  <si>
    <t>Wykonanie orynnowania</t>
  </si>
  <si>
    <t>STOLARKA OKIENNA I DRZWIOWA, ROLETY</t>
  </si>
  <si>
    <t>Montaż okien, drzwi i bramy garażowej</t>
  </si>
  <si>
    <t xml:space="preserve">Montaż rolet </t>
  </si>
  <si>
    <t>WYKOŃCZENIE</t>
  </si>
  <si>
    <t>INSTALACJE - I ETAP</t>
  </si>
  <si>
    <t>Wykonanie instalacji elektrycznej</t>
  </si>
  <si>
    <t>Instalacja rekuperacji</t>
  </si>
  <si>
    <t>Wykonanie instalacji kanalizacyjnej i pionowej wodnej (instalacje sanitarne)</t>
  </si>
  <si>
    <t>Izolacja przeciwwilgociowa posadzki parteru</t>
  </si>
  <si>
    <t>Wykonanie instalacji ogrzewania CALEO</t>
  </si>
  <si>
    <t>Izolacja termiczna stropu i dachu</t>
  </si>
  <si>
    <t>OCIEPLENIE ZEWNĘTRZNE</t>
  </si>
  <si>
    <t>Przyklejenie płyt styropianowych</t>
  </si>
  <si>
    <t>Wykończenie komina</t>
  </si>
  <si>
    <t>Wykonanie tynku cienkowarstwowego</t>
  </si>
  <si>
    <t>TYNKOWANIE SUFITÓW i ŚCIAN</t>
  </si>
  <si>
    <t>Wykonanie sufitu podwieszonego</t>
  </si>
  <si>
    <t>Gładź szpachlowa </t>
  </si>
  <si>
    <t>PLANOWANE ODDANIE BUDOWY INWESTOROWI</t>
  </si>
  <si>
    <t>Oddanie budowy inwestorowi w stanie deweloperskim z ogrzewaniem</t>
  </si>
  <si>
    <t>Ilość</t>
  </si>
  <si>
    <t>Jm</t>
  </si>
  <si>
    <t>Wartość</t>
  </si>
  <si>
    <t>SAM. CIĘŻ. IVECO WE237ES</t>
  </si>
  <si>
    <t>naprawa LU 237PT</t>
  </si>
  <si>
    <t>szt.</t>
  </si>
  <si>
    <t>Opona zimowa   225/65R16 IVECO</t>
  </si>
  <si>
    <t>Płyn do spryskiwaczy 5L zimowy</t>
  </si>
  <si>
    <t>Pokrowiec siedzenia - podw.   5-1402-258-3023</t>
  </si>
  <si>
    <t>Pokrowiec siedzenia - pojed.   5-1401-258-3023</t>
  </si>
  <si>
    <t>Razem środek trwały:</t>
  </si>
  <si>
    <t>SAM. CIĘŻ. IVECO LQ658EN</t>
  </si>
  <si>
    <t>Plak</t>
  </si>
  <si>
    <t>Płyn do mycia szyb</t>
  </si>
  <si>
    <t>Wkład lusterka  IVECO   FT 88575  góra-L</t>
  </si>
  <si>
    <t>SAM. CIĘŻ. IVECO DW761RM</t>
  </si>
  <si>
    <t>Czujnik parkowania</t>
  </si>
  <si>
    <t>Gaz w butli</t>
  </si>
  <si>
    <t>Kabel głośnikowy</t>
  </si>
  <si>
    <t>mb</t>
  </si>
  <si>
    <t>Opaska zaciskowa</t>
  </si>
  <si>
    <t>opk</t>
  </si>
  <si>
    <t>Płyn do spryskiwaczy 5L letni</t>
  </si>
  <si>
    <t>Podkładka     fi 12  ocynk</t>
  </si>
  <si>
    <t>kg</t>
  </si>
  <si>
    <t>Przewód antenowy</t>
  </si>
  <si>
    <t>Rurka karbowana</t>
  </si>
  <si>
    <t>Silikon</t>
  </si>
  <si>
    <t>Żarówka 12V 21/5W</t>
  </si>
  <si>
    <t>Żarówka 12V 21W</t>
  </si>
  <si>
    <t>Żarówka 12V 5W</t>
  </si>
  <si>
    <t>Żarówka 12V 5W bezoprawkowa    W</t>
  </si>
  <si>
    <t>Żarówka halogenowa H1 12V 55W</t>
  </si>
  <si>
    <t>Żarówka halogenowa H7 12V 55W</t>
  </si>
  <si>
    <t>SAM. CIĘŻ. IVECO WD874EK</t>
  </si>
  <si>
    <t>Nazwa/Koszt</t>
  </si>
  <si>
    <t>data 3</t>
  </si>
  <si>
    <t>wrzesień 2017</t>
  </si>
  <si>
    <t>październik 2017</t>
  </si>
  <si>
    <t>listopad 2017</t>
  </si>
  <si>
    <t>grudzień 2017</t>
  </si>
  <si>
    <t>BestRun Germany                                             Recurring Entry Documents                                            Time 17:13:44     Date  30.10.2017</t>
  </si>
  <si>
    <t>Frankfurt        Ledger 0L                                                                                                     RFDAUB00/STUDENT780 Page           1</t>
  </si>
  <si>
    <t>CoCd</t>
  </si>
  <si>
    <t>DocumentNo</t>
  </si>
  <si>
    <t>Type</t>
  </si>
  <si>
    <t>Pstng Date</t>
  </si>
  <si>
    <t>First run</t>
  </si>
  <si>
    <t>Next run</t>
  </si>
  <si>
    <t>Last run</t>
  </si>
  <si>
    <t>Inter</t>
  </si>
  <si>
    <t>Dte</t>
  </si>
  <si>
    <t>Run</t>
  </si>
  <si>
    <t>Number</t>
  </si>
  <si>
    <t>DID</t>
  </si>
  <si>
    <t>ATx</t>
  </si>
  <si>
    <t>Reference</t>
  </si>
  <si>
    <t>Document Header Text</t>
  </si>
  <si>
    <t>User name</t>
  </si>
  <si>
    <t>Entry Date</t>
  </si>
  <si>
    <t>Itm</t>
  </si>
  <si>
    <t>PK</t>
  </si>
  <si>
    <t>SG</t>
  </si>
  <si>
    <t>Sl</t>
  </si>
  <si>
    <t>AccTy</t>
  </si>
  <si>
    <t>Account</t>
  </si>
  <si>
    <t>Tx</t>
  </si>
  <si>
    <t xml:space="preserve">     LC Tax Amount</t>
  </si>
  <si>
    <t xml:space="preserve">      Amount in LC</t>
  </si>
  <si>
    <t>LCurr</t>
  </si>
  <si>
    <t xml:space="preserve">      Amount in FC</t>
  </si>
  <si>
    <t>Crcy</t>
  </si>
  <si>
    <t>Year</t>
  </si>
  <si>
    <t>Cost Ctr</t>
  </si>
  <si>
    <t>Plnt</t>
  </si>
  <si>
    <t>Material</t>
  </si>
  <si>
    <t>KR</t>
  </si>
  <si>
    <t>27.01.1995</t>
  </si>
  <si>
    <t>01.01.1995</t>
  </si>
  <si>
    <t>28.02.1995</t>
  </si>
  <si>
    <t>31.12.1996</t>
  </si>
  <si>
    <t>X</t>
  </si>
  <si>
    <t>Miete Lagerhalle</t>
  </si>
  <si>
    <t>DUFFY</t>
  </si>
  <si>
    <t>K</t>
  </si>
  <si>
    <t>V1</t>
  </si>
  <si>
    <t xml:space="preserve">             0.00</t>
  </si>
  <si>
    <t>-2,556.46</t>
  </si>
  <si>
    <t>-5,000.00</t>
  </si>
  <si>
    <t>DEM</t>
  </si>
  <si>
    <t>S</t>
  </si>
  <si>
    <t xml:space="preserve">         2,556.46</t>
  </si>
  <si>
    <t xml:space="preserve">         5,000.00</t>
  </si>
  <si>
    <t>03.04.1996</t>
  </si>
  <si>
    <t>31.05.1996</t>
  </si>
  <si>
    <t>27.12.1997</t>
  </si>
  <si>
    <t>MIETVERTRAG KL23</t>
  </si>
  <si>
    <t>Dauerbeleg Raumkosten</t>
  </si>
  <si>
    <t>MONCHANIN</t>
  </si>
  <si>
    <t>V0</t>
  </si>
  <si>
    <t>-7,863.67</t>
  </si>
  <si>
    <t>-15,380.00</t>
  </si>
  <si>
    <t xml:space="preserve">         7,863.67</t>
  </si>
  <si>
    <t xml:space="preserve">        15,380.00</t>
  </si>
  <si>
    <t>02.07.1996</t>
  </si>
  <si>
    <t>15.02.1996</t>
  </si>
  <si>
    <t>15.11.1997</t>
  </si>
  <si>
    <t>654789132364-002</t>
  </si>
  <si>
    <t>Stadtabgaben 1996 (F)</t>
  </si>
  <si>
    <t>-516.40</t>
  </si>
  <si>
    <t>-1,010.00</t>
  </si>
  <si>
    <t xml:space="preserve">            76.69</t>
  </si>
  <si>
    <t xml:space="preserve">           150.00</t>
  </si>
  <si>
    <t xml:space="preserve">           393.69</t>
  </si>
  <si>
    <t xml:space="preserve">           770.00</t>
  </si>
  <si>
    <t xml:space="preserve">            46.02</t>
  </si>
  <si>
    <t xml:space="preserve">            90.00</t>
  </si>
  <si>
    <t>18.02.1998</t>
  </si>
  <si>
    <t>25.12.1998</t>
  </si>
  <si>
    <t>25.12.2004</t>
  </si>
  <si>
    <t>TAC1</t>
  </si>
  <si>
    <t>D023346</t>
  </si>
  <si>
    <t>V8</t>
  </si>
  <si>
    <t>-58.80</t>
  </si>
  <si>
    <t>-115.00</t>
  </si>
  <si>
    <t xml:space="preserve">            58.80</t>
  </si>
  <si>
    <t xml:space="preserve">           115.00</t>
  </si>
  <si>
    <t>19.03.2004</t>
  </si>
  <si>
    <t>12.03.2004</t>
  </si>
  <si>
    <t>15.05.2004</t>
  </si>
  <si>
    <t>28.12.2004</t>
  </si>
  <si>
    <t>AGR.  A115</t>
  </si>
  <si>
    <t>WALTHERK</t>
  </si>
  <si>
    <t>SA</t>
  </si>
  <si>
    <t>04.04.2014</t>
  </si>
  <si>
    <t>04.05.2014</t>
  </si>
  <si>
    <t>04.06.2014</t>
  </si>
  <si>
    <t>TEST</t>
  </si>
  <si>
    <t>JEDLINSKA</t>
  </si>
  <si>
    <t>-100.00</t>
  </si>
  <si>
    <t xml:space="preserve">           100.00</t>
  </si>
  <si>
    <t>05.04.2014</t>
  </si>
  <si>
    <t>05.05.2014</t>
  </si>
  <si>
    <t>05.06.2014</t>
  </si>
  <si>
    <t>DOSTAWA TESTOWA</t>
  </si>
  <si>
    <t>STUDENT30</t>
  </si>
  <si>
    <t>-500.00</t>
  </si>
  <si>
    <t xml:space="preserve">           500.00</t>
  </si>
  <si>
    <t>DOK. OKRES TEST</t>
  </si>
  <si>
    <t>STUDENT20</t>
  </si>
  <si>
    <t>06.04.2014</t>
  </si>
  <si>
    <t>06.05.2014</t>
  </si>
  <si>
    <t>06.06.2014</t>
  </si>
  <si>
    <t xml:space="preserve">           123.00</t>
  </si>
  <si>
    <t>-123.00</t>
  </si>
  <si>
    <t>3/52/4/2014</t>
  </si>
  <si>
    <t>STUDENT12</t>
  </si>
  <si>
    <t>TEST09</t>
  </si>
  <si>
    <t>STUDENT09</t>
  </si>
  <si>
    <t>STU11</t>
  </si>
  <si>
    <t>STUDENT11</t>
  </si>
  <si>
    <t>TEST 17</t>
  </si>
  <si>
    <t>STUDENT17</t>
  </si>
  <si>
    <t>RE</t>
  </si>
  <si>
    <t>STUDENT21</t>
  </si>
  <si>
    <t>-1,000.00</t>
  </si>
  <si>
    <t xml:space="preserve">         1,000.00</t>
  </si>
  <si>
    <t>07.04.2014</t>
  </si>
  <si>
    <t>07.07.2014</t>
  </si>
  <si>
    <t>STUD 13</t>
  </si>
  <si>
    <t>STUDENT13</t>
  </si>
  <si>
    <t>TEST STUDENT4</t>
  </si>
  <si>
    <t>STUDENT04</t>
  </si>
  <si>
    <t>STUDENT08</t>
  </si>
  <si>
    <t>28/2014</t>
  </si>
  <si>
    <t>PUCILOWS</t>
  </si>
  <si>
    <t>ĆWICZENIE 2.4</t>
  </si>
  <si>
    <t>STUDENT07</t>
  </si>
  <si>
    <t>SANKOL</t>
  </si>
  <si>
    <t>STUDENT16</t>
  </si>
  <si>
    <t>STUD10CW2.4</t>
  </si>
  <si>
    <t>STUDENT10</t>
  </si>
  <si>
    <t>STUD01KSIEGOW1</t>
  </si>
  <si>
    <t>STUDENT01</t>
  </si>
  <si>
    <t>ST2</t>
  </si>
  <si>
    <t>STUDENT02</t>
  </si>
  <si>
    <t>BestRun Germany                                             Recurring Entry Documents                                            Time 17:16:34     Date  30.10.2017</t>
  </si>
  <si>
    <t>-------------------------------------------------------------------------------------------------------------------------------------------------------------------</t>
  </si>
  <si>
    <t>|CoCd DocumentNo Type Pstng Date First run  Next run   Last run   Inter Dte Run  Number DID ATx Reference        Document Header Text      User name    Entry Date|</t>
  </si>
  <si>
    <t>|Itm PK SG Sl AccTy Account    Tx      LC Tax Amount       Amount in LC LCurr       Amount in FC Crcy  Year Cost Ctr   Plnt Material                              |</t>
  </si>
  <si>
    <t>|1000 9100000000 KR   27.01.1995 01.01.1995 28.02.1995 31.12.1996     1  28          1      X                    Miete Lagerhalle          DUFFY        27.01.1995|</t>
  </si>
  <si>
    <t>|001|31|  |X |K    |1000      |V1|             0.00 |         2,556.46-|EUR  |         5,000.00-|DEM  |1995|          |    |                                      |</t>
  </si>
  <si>
    <t>|002|40|  |  |S    |470000    |V1|             0.00 |         2,556.46 |EUR  |         5,000.00 |DEM  |1995|1000      |    |                                      |</t>
  </si>
  <si>
    <t>------------------------------------------------------------------------------------------------------------------------------------------------------------------|</t>
  </si>
  <si>
    <t>|1000 9100000003 KR   03.04.1996 27.01.1995 31.05.1996 27.12.1997           1000    16          MIETVERTRAG KL23 Dauerbeleg Raumkosten     MONCHANIN    03.04.1996|</t>
  </si>
  <si>
    <t>|001|31|  |X |K    |4711      |V0|             0.00 |         7,863.67-|EUR  |        15,380.00-|DEM  |1996|          |    |                                      |</t>
  </si>
  <si>
    <t>|002|40|  |  |S    |470000    |V0|             0.00 |         7,863.67 |EUR  |        15,380.00 |DEM  |1996|2100      |    |                                      |</t>
  </si>
  <si>
    <t>|1000 9100000004 KR   02.07.1996 15.02.1996 15.02.1996 15.11.1997     3  15          0      X   654789132364-002 Stadtabgaben 1996 (F)     MONCHANIN    02.07.1996|</t>
  </si>
  <si>
    <t>|001|31|  |X |K    |1550      |V0|             0.00 |           516.40-|EUR  |         1,010.00-|DEM  |1996|          |    |                                      |</t>
  </si>
  <si>
    <t>|002|40|  |  |S    |416100    |V0|             0.00 |            76.69 |EUR  |           150.00 |DEM  |1996|1000      |    |                                      |</t>
  </si>
  <si>
    <t>|003|40|  |  |S    |416200    |V0|             0.00 |           393.69 |EUR  |           770.00 |DEM  |1996|1000      |    |                                      |</t>
  </si>
  <si>
    <t>|004|40|  |  |S    |416300    |V0|             0.00 |            46.02 |EUR  |            90.00 |DEM  |1996|1000      |    |                                      |</t>
  </si>
  <si>
    <t>|1000 9100000005 KR   18.02.1998 25.12.1998 25.12.1998 25.12.2004           TAC1     0      X                                              D023346      18.02.1998|</t>
  </si>
  <si>
    <t>|001|31|  |X |K    |1000      |V8|             0.00 |            58.80-|EUR  |           115.00-|DEM  |1998|          |    |                                      |</t>
  </si>
  <si>
    <t>|002|40|  |  |S    |470000    |V8|             0.00 |            58.80 |EUR  |           115.00 |DEM  |1998|4200      |    |                                      |</t>
  </si>
  <si>
    <t>|1000 9100000000 KR   19.03.2004 12.03.2004 15.05.2004 28.12.2004     1  15          2          AGR.  A115                                 WALTHERK     19.03.2004|</t>
  </si>
  <si>
    <t>|001|31|  |X |K    |1000      |V0|             0.00 |         5,000.00-|EUR  |         5,000.00-|EUR  |2004|          |    |                                      |</t>
  </si>
  <si>
    <t>|002|40|  |  |S    |470000    |V0|             0.00 |         5,000.00 |EUR  |         5,000.00 |EUR  |2004|1000      |    |                                      |</t>
  </si>
  <si>
    <t>|1000 9100000000 SA   04.04.2014 04.04.2014 04.05.2014 04.06.2014     1   4          1          TEST                                       JEDLINSKA    04.04.2014|</t>
  </si>
  <si>
    <t>|001|50|  |  |S    |78100     |  |             0.00 |           100.00-|EUR  |           100.00-|EUR  |2014|1000      |    |                                      |</t>
  </si>
  <si>
    <t>|002|40|  |  |S    |477000    |V0|             0.00 |           100.00 |EUR  |           100.00 |EUR  |2014|1000      |    |                                      |</t>
  </si>
  <si>
    <t>|1000 9100000001 SA   05.04.2014 05.04.2014 05.05.2014 05.06.2014     1   5          1          DOSTAWA TESTOWA                            STUDENT30    05.04.2014|</t>
  </si>
  <si>
    <t>|001|50|  |  |S    |78100     |  |             0.00 |           500.00-|EUR  |           500.00-|EUR  |2014|1000      |    |                                      |</t>
  </si>
  <si>
    <t>|002|40|  |  |S    |477000    |V0|             0.00 |           500.00 |EUR  |           500.00 |EUR  |2014|1000      |    |                                      |</t>
  </si>
  <si>
    <t>|1000 9100000002 SA   05.04.2014 05.04.2014 05.05.2014 05.06.2014     1   5          1          DOK. OKRES TEST                            STUDENT20    05.04.2014|</t>
  </si>
  <si>
    <t>|1000 9100000003 SA   06.04.2014 06.04.2014 06.05.2014 06.06.2014     1   6          1                                                     JEDLINSKA    06.04.2014|</t>
  </si>
  <si>
    <t>|001|40|  |  |S    |476900    |V1|             0.00 |           123.00 |EUR  |           123.00 |EUR  |2014|1000      |    |                                      |</t>
  </si>
  <si>
    <t>|002|50|  |  |S    |477000    |V1|             0.00 |           123.00-|EUR  |           123.00-|EUR  |2014|1000      |    |                                      |</t>
  </si>
  <si>
    <t>|1000 9100000004 SA   06.04.2014 06.04.2014 06.05.2014 06.06.2014     1   6          1          3/52/4/2014                                STUDENT12    06.04.2014|</t>
  </si>
  <si>
    <t>|1000 9100000005 SA   06.04.2014 06.04.2014 06.05.2014 06.06.2014     1   6          1          TEST09                                     STUDENT09    06.04.2014|</t>
  </si>
  <si>
    <t>|001|50|  |  |S    |78100     |  |             0.00 |           123.00-|EUR  |           123.00-|EUR  |2014|1000      |    |                                      |</t>
  </si>
  <si>
    <t>|002|40|  |  |S    |477000    |V0|             0.00 |           123.00 |EUR  |           123.00 |EUR  |2014|1000      |    |                                      |</t>
  </si>
  <si>
    <t>|1000 9100000006 SA   06.04.2014 05.04.2014 05.04.2014 06.04.2014     1   5          1  X       STU11                                      STUDENT11    06.04.2014|</t>
  </si>
  <si>
    <t>|1000 9100000007 SA   06.04.2014 06.04.2014 06.05.2014 06.06.2014     1   6          1          TEST 17                                    STUDENT17    06.04.2014|</t>
  </si>
  <si>
    <t>|002|40|  |  |S    |477000    |V1|             0.00 |           123.00 |EUR  |           123.00 |EUR  |2014|1000      |    |                                      |</t>
  </si>
  <si>
    <t>|1000 9100000008 RE   06.04.2014 05.04.2014 06.05.2014 05.06.2014     1   6          1          123                                        STUDENT21    06.04.2014|</t>
  </si>
  <si>
    <t>|001|50|  |  |S    |78100     |  |             0.00 |         1,000.00-|EUR  |         1,000.00-|EUR  |2014|1000      |    |                                      |</t>
  </si>
  <si>
    <t>|002|40|  |  |S    |477000    |V1|             0.00 |         1,000.00 |EUR  |         1,000.00 |EUR  |2014|1000      |    |                                      |</t>
  </si>
  <si>
    <t>|1000 9100000009 SA   06.04.2014 07.04.2014 07.04.2014 07.07.2014     1   7          0          STUD 13                                    STUDENT13    06.04.2014|</t>
  </si>
  <si>
    <t>|001|50|  |  |S    |78100     |  |             0.00 |         1,000.00-|EUR  |         1,000.00-|EUR  |2014|          |    |                                      |</t>
  </si>
  <si>
    <t>|002|40|  |  |S    |477000    |V0|             0.00 |         1,000.00 |EUR  |         1,000.00 |EUR  |2014|1000      |    |                                      |</t>
  </si>
  <si>
    <t>|1000 9100000010 SA   06.04.2014 05.04.2014 05.05.2014 05.06.2014     1   5          1          TEST STUDENT4                              STUDENT04    06.04.2014|</t>
  </si>
  <si>
    <t>|1000 9100000011 SA   06.04.2014 06.04.2014 06.05.2014 06.06.2014     1   6          1          STUDENT08                                  STUDENT08    06.04.2014|</t>
  </si>
  <si>
    <t>|1000 9100000012 SA   06.04.2014 05.04.2014 05.05.2014 05.06.2014     1   5          1          28/2014                                    PUCILOWS     06.04.2014|</t>
  </si>
  <si>
    <t>|001|50|  |  |S    |78100     |  |             0.00 |           100.00-|EUR  |           100.00-|EUR  |2014|          |    |                                      |</t>
  </si>
  <si>
    <t>|1000 9100000013 SA   06.04.2014 05.04.2014 05.05.2014 05.06.2014     1   5          1          #WICZENIE 2.4                              STUDENT07    06.04.2014|</t>
  </si>
  <si>
    <t>|1000 9100000014 SA   06.04.2014 06.04.2014 06.05.2014 06.06.2014     1   6          1          SANKOL                                     STUDENT16    06.04.2014|</t>
  </si>
  <si>
    <t>|002|40|  |  |S    |477000    |V1|             0.00 |           100.00 |EUR  |           100.00 |EUR  |2014|1000      |    |                                      |</t>
  </si>
  <si>
    <t>|1000 9100000015 SA   06.04.2014 05.04.2014 06.05.2014 06.06.2014     1   6          1          STUD10CW2.4                                STUDENT10    06.04.2014|</t>
  </si>
  <si>
    <t>|1000 9100000016 SA   06.04.2014 05.04.2014 05.05.2014 05.06.2014     1   5          1          STUD01KSIEGOW1                             STUDENT01    06.04.2014|</t>
  </si>
  <si>
    <t>|1000 9100000017 SA   06.04.2014 06.04.2014 06.04.2014 06.04.2014     1   6          1  X       ST2                                        STUDENT02    06.04.2014|</t>
  </si>
  <si>
    <t>|001|40|  |  |S    |477000    |V0|             0.00 |         1,000.00 |EUR  |         1,000.00 |EUR  |2014|1000      |    |                                      |</t>
  </si>
  <si>
    <t>|002|50|  |  |S    |78100     |  |             0.00 |         1,000.00-|EUR  |         1,000.00-|EUR  |2014|1000      |    |                                      |</t>
  </si>
  <si>
    <t>|1000 9100000018 SA   06.04.2014 07.04.2014 07.04.2014 07.07.2014     1   7          0                                                     STUDENT13    06.04.2014|</t>
  </si>
  <si>
    <t>|001|50|  |  |S    |78100     |  |             0.00 |           200.00-|EUR  |           200.00-|EUR  |2014|1000      |    |                                      |</t>
  </si>
  <si>
    <t>|002|40|  |  |S    |477000    |V0|             0.00 |           200.00 |EUR  |           200.00 |EUR  |2014|1000      |    |                                      |</t>
  </si>
  <si>
    <t>|1000 9100000019 SA   06.04.2014 06.04.2014 06.05.2014 06.06.2014     1   6          1                                                     STUDENT15    06.04.2014|</t>
  </si>
  <si>
    <t>|1000 9100000020 SA   06.04.2014 06.04.2014 06.05.2014 06.06.2014     1   6          1          STUD11                                     STUDENT11    06.04.2014|</t>
  </si>
  <si>
    <t>|1000 9100000021 SA   06.04.2014 06.04.2014 06.05.2014 06.06.2014     1   6          1          TEST 12 2 WERSJA                           STUDENT17    06.04.2014|</t>
  </si>
  <si>
    <t>|1000 9100000022 SA   06.04.2014 06.04.2014 06.05.2014 06.06.2014     1   6          1                                                     JEDLINSKA    06.04.2014|</t>
  </si>
  <si>
    <t>|1000 9100000023 SA   06.04.2014 06.04.2014 06.05.2014 06.06.2014     1   6          1                                                     STUDENT15    06.04.2014|</t>
  </si>
  <si>
    <t>|1000 9100000024 SA   06.04.2014 05.04.2014 05.04.2014 05.06.2014     1   5          0          STUD-11                                    STUDENT11    06.04.2014|</t>
  </si>
  <si>
    <t>|1000 9100000025 SA   06.04.2014 06.04.2014 06.05.2014 06.06.2014     1   6          1          CW.2.4.                                    STUDENT07    06.04.2014|</t>
  </si>
  <si>
    <t>|1000 9100000026 SA   06.04.2014 06.04.2014 06.05.2014 06.06.2014     1   6          1          4/52/4/2014                                STUDENT12    06.04.2014|</t>
  </si>
  <si>
    <t>|1000 9100000027 SA   06.04.2014 05.04.2014 06.05.2014 05.07.2014     1   6          1          STUD13           stud 13                   STUDENT13    06.04.2014|</t>
  </si>
  <si>
    <t>|001|50|  |  |S    |78100     |  |             0.00 |           250.00-|EUR  |           250.00-|EUR  |2014|1000      |    |                                      |</t>
  </si>
  <si>
    <t>|002|40|  |  |S    |477000    |V0|             0.00 |           250.00 |EUR  |           250.00 |EUR  |2014|1000      |    |                                      |</t>
  </si>
  <si>
    <t>|1000 9100000028 SA   06.04.2014 06.04.2014 06.05.2014 06.06.2014     1   6          1          STUD01KSIEGOW2                             STUDENT01    06.04.2014|</t>
  </si>
  <si>
    <t>|1000 9100000029 SA   06.04.2014 06.04.2014 06.05.2014 06.06.2014     1   6          2          STUDENT_11                                 STUDENT11    06.04.2014|</t>
  </si>
  <si>
    <t>|1000 9100000030 SA   06.04.2014 06.04.2014 06.05.2014 06.06.2014     1   6          1                                                     STUDENT10    06.04.2014|</t>
  </si>
  <si>
    <t>|1000 9100000031 SA   06.04.2014 05.04.2014 05.05.2014 06.06.2014     1   5          1          STUDENT08                                  STUDENT08    06.04.2014|</t>
  </si>
  <si>
    <t>|1000 9100000032 SA   06.04.2014 06.04.2014 06.05.2014 06.06.2014     1   6          1          STUD01KSIEGOW3                             STUDENT01    06.04.2014|</t>
  </si>
  <si>
    <t>|001|50|  |  |S    |78100     |  |             0.00 |         2,000.00-|EUR  |         2,000.00-|EUR  |2014|1000      |    |                                      |</t>
  </si>
  <si>
    <t>|002|40|  |  |S    |477000    |V0|             0.00 |         2,000.00 |EUR  |         2,000.00 |EUR  |2014|1000      |    |                                      |</t>
  </si>
  <si>
    <t>|1000 9100000033 SA   06.04.2014 06.04.2014 06.05.2014 06.06.2014     1   6          1                                                     STUDENT11    06.04.2014|</t>
  </si>
  <si>
    <t>|1000 9100000034 SA   06.04.2014 06.04.2014 06.04.2014 06.04.2014     1   6          1  X       ST2                                        STUDENT02    06.04.2014|</t>
  </si>
  <si>
    <t>|001|40|  |  |S    |477000    |V0|             0.00 |           100.00 |EUR  |           100.00 |EUR  |2014|1000      |    |                                      |</t>
  </si>
  <si>
    <t>|002|50|  |  |S    |78100     |  |             0.00 |           100.00-|EUR  |           100.00-|EUR  |2014|1000      |    |                                      |</t>
  </si>
  <si>
    <t>|1000 9100000035 SA   25.10.2014 26.10.2014 26.10.2014 26.12.2014     1  26          0          KSIEGOWANIE 101                            STUDENT101   25.10.2014|</t>
  </si>
  <si>
    <t>|1000 9100000036 SA   25.10.2014 05.04.2014 05.04.2014 05.06.2014     1   5          0          ACCOUNTING DOCS                            STUDENT111   25.10.2014|</t>
  </si>
  <si>
    <t>|003|50|  |  |S    |78100     |  |             0.00 |           900.00-|EUR  |           900.00-|EUR  |2014|1000      |    |                                      |</t>
  </si>
  <si>
    <t>|1000 9100000037 AB   26.10.2014 10.10.2014 10.11.2014 10.10.2015     1  10          1          RMC                                        JEDLINSKA    26.10.2014|</t>
  </si>
  <si>
    <t>|001|50|  |  |S    |404000    |V1|             0.00 |            24.82-|EUR  |           100.00-|PLN  |2014|          |    |                                      |</t>
  </si>
  <si>
    <t>|002|40|  |  |S    |404000    |V1|             0.00 |            24.82 |EUR  |           100.00 |PLN  |2014|          |    |                                      |</t>
  </si>
  <si>
    <t>|1000 9100000038 KR   26.10.2014 01.10.2014 27.11.2014 31.12.2015     1  27          1          JK-1-DAUER       To jest tekst             STUDENT129   26.10.2014|</t>
  </si>
  <si>
    <t>|001|31|  |X |K    |100405    |V0|             0.00 |         1,500.00-|EUR  |         1,500.00-|EUR  |2014|          |    |                                      |</t>
  </si>
  <si>
    <t>|002|40|  |  |S    |476000    |V0|             0.00 |         1,500.00 |EUR  |         1,500.00 |EUR  |2014|1000      |    |                                      |</t>
  </si>
  <si>
    <t>BestRun USA                                               Recurring Entry Documents                                              Time 17:16:34     Date  30.10.2017</t>
  </si>
  <si>
    <t>New York     Ledger 0L                                                                                                         RFDAUB00/STUDENT780 Page           2</t>
  </si>
  <si>
    <t>|3000 9100000000 SA   17.01.1996 01.01.1996 01.02.1996 01.12.1998     1   1          1                           interest accruals         FROMME       17.01.1996|</t>
  </si>
  <si>
    <t>|001|40|  |  |S    |220000    |  |             0.00 |         8,333.00 |USD  |         8,333.00 |USD  |1996|          |    |                                      |</t>
  </si>
  <si>
    <t>|002|50|  |  |S    |99000     |O0|             0.00 |         8,333.00-|USD  |         8,333.00-|USD  |1996|          |    |                                      |</t>
  </si>
  <si>
    <t>|3000 9100000001 SA   17.01.1996 01.01.1996 01.02.1996 01.12.1996     1   1          1                           interest accrual          FROMME       17.01.1996|</t>
  </si>
  <si>
    <t>|001|40|  |  |S    |220000    |  |             0.00 |           666.00 |USD  |           666.00 |USD  |1996|          |    |                                      |</t>
  </si>
  <si>
    <t>|002|50|  |  |S    |99000     |O0|             0.00 |           666.00-|USD  |           666.00-|USD  |1996|          |    |                                      |</t>
  </si>
  <si>
    <t>|3000 9100000000 JE   11.04.2003 01.01.2003 03.01.2003 31.12.2005     1   3          0                           Repeating Journal         HARTSOUGH    11.04.2003|</t>
  </si>
  <si>
    <t>|001|40|  |  |S    |474100    |  |             0.00 |         1,000.00 |USD  |         1,000.00 |USD  |2003|8686      |    |                                      |</t>
  </si>
  <si>
    <t>|002|40|  |  |S    |474100    |  |             0.00 |           500.00 |USD  |           500.00 |USD  |2003|820       |    |                                      |</t>
  </si>
  <si>
    <t>|003|50|  |  |S    |476000    |I0|             0.00 |         1,500.00-|USD  |         1,500.00-|USD  |2003|1000      |    |                                      |</t>
  </si>
  <si>
    <t>Lokalizacja</t>
  </si>
  <si>
    <t>7.45-8.00</t>
  </si>
  <si>
    <t>8.45-8.50</t>
  </si>
  <si>
    <t>9.35-9.45</t>
  </si>
  <si>
    <t>10.30-10.40</t>
  </si>
  <si>
    <t>11.25-11.45</t>
  </si>
  <si>
    <t>12.30-12.45</t>
  </si>
  <si>
    <t>13.30-13.40</t>
  </si>
  <si>
    <t>14.25-14.30</t>
  </si>
  <si>
    <t>15.15-15.25</t>
  </si>
  <si>
    <t>Przerwa od</t>
  </si>
  <si>
    <t>Przerwa do</t>
  </si>
  <si>
    <t>Kto</t>
  </si>
  <si>
    <t>II p.</t>
  </si>
  <si>
    <t>MB</t>
  </si>
  <si>
    <t>AM</t>
  </si>
  <si>
    <t>KS</t>
  </si>
  <si>
    <t>-</t>
  </si>
  <si>
    <t>WP</t>
  </si>
  <si>
    <t>AG</t>
  </si>
  <si>
    <t>AK</t>
  </si>
  <si>
    <t>I p.</t>
  </si>
  <si>
    <t>EA</t>
  </si>
  <si>
    <t>DA</t>
  </si>
  <si>
    <t>SM</t>
  </si>
  <si>
    <t>KB</t>
  </si>
  <si>
    <t>WS</t>
  </si>
  <si>
    <t>KU</t>
  </si>
  <si>
    <t>Parter</t>
  </si>
  <si>
    <t>SS</t>
  </si>
  <si>
    <t>WI</t>
  </si>
  <si>
    <t>KG</t>
  </si>
  <si>
    <t>KM</t>
  </si>
  <si>
    <t>MP</t>
  </si>
  <si>
    <t>WI (św.)</t>
  </si>
  <si>
    <t>Szatnia</t>
  </si>
  <si>
    <t>ZH</t>
  </si>
  <si>
    <t>ES</t>
  </si>
  <si>
    <t>Suma z Czas trwania</t>
  </si>
  <si>
    <t>Etykiety kolumn</t>
  </si>
  <si>
    <t>Etykiety wierszy</t>
  </si>
  <si>
    <t>Suma końcowa</t>
  </si>
  <si>
    <t>My Products</t>
  </si>
  <si>
    <t>Product name</t>
  </si>
  <si>
    <t>Size</t>
  </si>
  <si>
    <t>Color</t>
  </si>
  <si>
    <t>T-shirt Style A1 L Yellow-Grey</t>
  </si>
  <si>
    <t>T-shirt Style A1 M Blue</t>
  </si>
  <si>
    <t>T-shirt Style A1 S Grey</t>
  </si>
  <si>
    <t>T-shirt Style A1 SM Blue</t>
  </si>
  <si>
    <t>T-shirt Style A1 XL Blue</t>
  </si>
  <si>
    <t>T-shirt Style A1</t>
  </si>
  <si>
    <t>XL</t>
  </si>
  <si>
    <t>Blue</t>
  </si>
  <si>
    <t>T-shirt Style A1 XL Dark Blue</t>
  </si>
  <si>
    <t>T-shirt Style A1 XL Red</t>
  </si>
  <si>
    <t>T-shirt Style A1 XXL Red</t>
  </si>
  <si>
    <t>T-shirt Style A1 XXL Super Dark Blue</t>
  </si>
  <si>
    <t>T-shirt Style A1 XXL Yellow</t>
  </si>
  <si>
    <t>T-shirt Style A100 Small Red</t>
  </si>
  <si>
    <t>T-shirt Style A101 Small Super Dark Blue</t>
  </si>
  <si>
    <t>T-shirt Style A1110</t>
  </si>
  <si>
    <t>T-shirt Style A112 Medium Red</t>
  </si>
  <si>
    <t>T-shirt Style A128 Large Super Dark Blue</t>
  </si>
  <si>
    <t>T-shirt Style A129 Medium Yellow-Grey</t>
  </si>
  <si>
    <t>T-shirt Style A130 Medium Grey</t>
  </si>
  <si>
    <t>T-shirt Style A131 Medium Blue</t>
  </si>
  <si>
    <t>T-shirt Style A1312</t>
  </si>
  <si>
    <t>T-shirt Style A132 Medium Blue</t>
  </si>
  <si>
    <t>T-shirt Style A141 Medium Red</t>
  </si>
  <si>
    <t>T-shirt Style A1413</t>
  </si>
  <si>
    <t>T-shirt Style A142 Medium Blue</t>
  </si>
  <si>
    <t>T-shirt Style A143 Medium Dark Blue</t>
  </si>
  <si>
    <t>T-shirt Style A144 Yellow</t>
  </si>
  <si>
    <t>T-shirt Style A145 Red</t>
  </si>
  <si>
    <t>T-shirt Style A146 Super Dark Blue</t>
  </si>
  <si>
    <t>T-shirt Style A147</t>
  </si>
  <si>
    <t>T-shirt Style A4241 L Yellow</t>
  </si>
  <si>
    <t>T-shirt Style A425</t>
  </si>
  <si>
    <t>T-shirt Style A426 Small</t>
  </si>
  <si>
    <t>T-shirt Style A427 Large</t>
  </si>
  <si>
    <t>T-shirt Style A428 Medium</t>
  </si>
  <si>
    <t>T-shirt Style A429 Medium</t>
  </si>
  <si>
    <t>T-shirt Style A43</t>
  </si>
  <si>
    <t>T-shirt Style A430 Medium</t>
  </si>
  <si>
    <t>T-shirt Style A431 Medium</t>
  </si>
  <si>
    <t>T-shirt Style A432 Medium</t>
  </si>
  <si>
    <t>T-shirt Style A433 Medium</t>
  </si>
  <si>
    <t>T-shirt Style A434 Medium</t>
  </si>
  <si>
    <t>T-shirt Style A4342 S Red</t>
  </si>
  <si>
    <t>T-shirt Style A160 Medium Blue</t>
  </si>
  <si>
    <t>T-shirt Style A161 Medium Blue</t>
  </si>
  <si>
    <t>T-shirt Style A1615</t>
  </si>
  <si>
    <t>T-shirt Style A162 Medium Blue</t>
  </si>
  <si>
    <t>202-004</t>
  </si>
  <si>
    <t>202-212</t>
  </si>
  <si>
    <t>PMQ</t>
  </si>
  <si>
    <t>201-200</t>
  </si>
  <si>
    <t>202-005</t>
  </si>
  <si>
    <t>rejon</t>
  </si>
  <si>
    <t>sklep nr+ miasto</t>
  </si>
  <si>
    <t>nazwa produktu</t>
  </si>
  <si>
    <t>sprzedaż</t>
  </si>
  <si>
    <t>1100/011</t>
  </si>
  <si>
    <t>5209</t>
  </si>
  <si>
    <t>LWÓWEK</t>
  </si>
  <si>
    <t>86266171</t>
  </si>
  <si>
    <t>seler</t>
  </si>
  <si>
    <t xml:space="preserve">numer </t>
  </si>
  <si>
    <t>86266211</t>
  </si>
  <si>
    <t>marchew</t>
  </si>
  <si>
    <t>produktu</t>
  </si>
  <si>
    <t>86270821</t>
  </si>
  <si>
    <t>burak</t>
  </si>
  <si>
    <t>86270831</t>
  </si>
  <si>
    <t>cebula</t>
  </si>
  <si>
    <t>86270841</t>
  </si>
  <si>
    <t>ziemniaki</t>
  </si>
  <si>
    <t>86454881</t>
  </si>
  <si>
    <t>czosnek</t>
  </si>
  <si>
    <t>5227</t>
  </si>
  <si>
    <t>LUBAŃ</t>
  </si>
  <si>
    <t>5266</t>
  </si>
  <si>
    <t>SZKLARSKA PORĘBA I</t>
  </si>
  <si>
    <t>5302</t>
  </si>
  <si>
    <t>KARPACZ</t>
  </si>
  <si>
    <t>1100/015</t>
  </si>
  <si>
    <t>5233</t>
  </si>
  <si>
    <t>WAŁBRZYCH</t>
  </si>
  <si>
    <t>5236</t>
  </si>
  <si>
    <t>BIELAWA</t>
  </si>
  <si>
    <t>5253</t>
  </si>
  <si>
    <t>ŚWIDNICA</t>
  </si>
  <si>
    <t>5272</t>
  </si>
  <si>
    <t>WAŁBRZYCH N.ŚWIAT</t>
  </si>
  <si>
    <t>5284</t>
  </si>
  <si>
    <t>PIESZYCE</t>
  </si>
  <si>
    <t>Warszawa</t>
  </si>
  <si>
    <t>Gdynia</t>
  </si>
  <si>
    <t>Lublin</t>
  </si>
  <si>
    <t>Toruń</t>
  </si>
  <si>
    <t>Kraków</t>
  </si>
  <si>
    <t>BRW S2</t>
  </si>
  <si>
    <t>(Dł x Szer x Wys)</t>
  </si>
  <si>
    <t>Wymiary</t>
  </si>
  <si>
    <t>Ceny</t>
  </si>
  <si>
    <t>Mięso</t>
  </si>
  <si>
    <t>RWR</t>
  </si>
  <si>
    <t>ETY</t>
  </si>
  <si>
    <t>Nabiał</t>
  </si>
  <si>
    <t>ABC</t>
  </si>
  <si>
    <t>Przyprawy</t>
  </si>
  <si>
    <t>Pieczywo</t>
  </si>
  <si>
    <t>FSDC</t>
  </si>
  <si>
    <t>Słodycze</t>
  </si>
  <si>
    <t>ASDR</t>
  </si>
  <si>
    <t>ADSAR</t>
  </si>
  <si>
    <t>Lekarstwa</t>
  </si>
  <si>
    <t>PNTR</t>
  </si>
  <si>
    <t>Telefony</t>
  </si>
  <si>
    <t>CRW</t>
  </si>
  <si>
    <t>TVDS</t>
  </si>
  <si>
    <t>Alkohol</t>
  </si>
  <si>
    <t>NBC</t>
  </si>
  <si>
    <t>Typ produktu</t>
  </si>
  <si>
    <t>Dostawca</t>
  </si>
  <si>
    <t>Tydzień:</t>
  </si>
  <si>
    <t>Napoje</t>
  </si>
  <si>
    <t>SFEF</t>
  </si>
  <si>
    <t>MBI</t>
  </si>
  <si>
    <t>HYT</t>
  </si>
  <si>
    <t>NHR</t>
  </si>
  <si>
    <t>Czas dostawy</t>
  </si>
  <si>
    <t>Data</t>
  </si>
  <si>
    <t>Poprawne bazy</t>
  </si>
  <si>
    <t>Produkt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</si>
</sst>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[$-415]d\ mmm\ yy;@"/>
    <numFmt numFmtId="165" formatCode="mmmm\ yyyy"/>
    <numFmt numFmtId="166" formatCode="[$-F400]h:mm:ss\ AM/PM"/>
    <numFmt numFmtId="167" formatCode="d\.hh:mm:ss"/>
    <numFmt numFmtId="168" formatCode="#,##0;\-#,##0;#,##0;@"/>
    <numFmt numFmtId="169" formatCode="h:mm;@"/>
  </numFmts>
  <fonts count="37">
    <font>
      <sz val="11"/>
      <color theme="1"/>
      <name val="Calibri"/>
      <family val="2"/>
      <charset val="238"/>
      <scheme val="minor"/>
    </font>
    <font>
      <sz val="20"/>
      <color theme="0"/>
      <name val="Calibri Light"/>
      <family val="2"/>
      <charset val="238"/>
      <scheme val="major"/>
    </font>
    <font>
      <sz val="36"/>
      <color theme="0"/>
      <name val="Calibri Light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6"/>
      <color theme="0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zcionka tekstu podstawowego"/>
      <family val="2"/>
      <charset val="238"/>
    </font>
    <font>
      <sz val="12"/>
      <color rgb="FF00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sz val="13"/>
      <color rgb="FF000000"/>
      <name val="Calibri"/>
      <family val="2"/>
      <charset val="238"/>
      <scheme val="minor"/>
    </font>
    <font>
      <b/>
      <sz val="13"/>
      <color rgb="FF000000"/>
      <name val="Calibri"/>
      <family val="2"/>
      <charset val="238"/>
      <scheme val="minor"/>
    </font>
    <font>
      <sz val="12.5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A5A5A5"/>
        <bgColor indexed="64"/>
      </patternFill>
    </fill>
    <fill>
      <patternFill patternType="solid">
        <fgColor rgb="FFC3D69B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6A6A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9EAD3"/>
        <bgColor rgb="FFD9EAD3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2" borderId="1" applyNumberFormat="0" applyAlignment="0" applyProtection="0"/>
    <xf numFmtId="0" fontId="1" fillId="2" borderId="0" applyNumberFormat="0" applyAlignment="0" applyProtection="0"/>
    <xf numFmtId="0" fontId="5" fillId="2" borderId="2" applyNumberFormat="0" applyBorder="0" applyAlignment="0" applyProtection="0"/>
    <xf numFmtId="0" fontId="4" fillId="3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4" fillId="5" borderId="0" applyNumberFormat="0" applyBorder="0" applyAlignment="0" applyProtection="0"/>
    <xf numFmtId="0" fontId="9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9" applyNumberFormat="0" applyAlignment="0" applyProtection="0"/>
    <xf numFmtId="0" fontId="23" fillId="12" borderId="10" applyNumberFormat="0" applyAlignment="0" applyProtection="0"/>
    <xf numFmtId="0" fontId="24" fillId="12" borderId="9" applyNumberFormat="0" applyAlignment="0" applyProtection="0"/>
    <xf numFmtId="0" fontId="25" fillId="0" borderId="11" applyNumberFormat="0" applyFill="0" applyAlignment="0" applyProtection="0"/>
    <xf numFmtId="0" fontId="26" fillId="13" borderId="12" applyNumberFormat="0" applyAlignment="0" applyProtection="0"/>
    <xf numFmtId="0" fontId="27" fillId="0" borderId="0" applyNumberFormat="0" applyFill="0" applyBorder="0" applyAlignment="0" applyProtection="0"/>
    <xf numFmtId="0" fontId="3" fillId="14" borderId="13" applyNumberFormat="0" applyFont="0" applyAlignment="0" applyProtection="0"/>
    <xf numFmtId="0" fontId="28" fillId="0" borderId="0" applyNumberFormat="0" applyFill="0" applyBorder="0" applyAlignment="0" applyProtection="0"/>
    <xf numFmtId="0" fontId="10" fillId="0" borderId="14" applyNumberFormat="0" applyFill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4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4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29" fillId="0" borderId="1" applyNumberFormat="0" applyFill="0" applyAlignment="0" applyProtection="0"/>
    <xf numFmtId="0" fontId="30" fillId="0" borderId="15" applyNumberFormat="0" applyFill="0" applyAlignment="0" applyProtection="0"/>
    <xf numFmtId="0" fontId="19" fillId="0" borderId="2" applyNumberFormat="0" applyFill="0" applyAlignment="0" applyProtection="0"/>
    <xf numFmtId="0" fontId="36" fillId="0" borderId="0"/>
  </cellStyleXfs>
  <cellXfs count="151">
    <xf numFmtId="0" fontId="0" fillId="0" borderId="0" xfId="0"/>
    <xf numFmtId="0" fontId="2" fillId="2" borderId="1" xfId="1"/>
    <xf numFmtId="0" fontId="1" fillId="2" borderId="0" xfId="2"/>
    <xf numFmtId="0" fontId="4" fillId="3" borderId="0" xfId="4"/>
    <xf numFmtId="0" fontId="0" fillId="0" borderId="0" xfId="0" applyAlignment="1">
      <alignment horizontal="right"/>
    </xf>
    <xf numFmtId="14" fontId="0" fillId="0" borderId="0" xfId="0" applyNumberFormat="1"/>
    <xf numFmtId="8" fontId="0" fillId="0" borderId="0" xfId="0" applyNumberFormat="1"/>
    <xf numFmtId="0" fontId="3" fillId="0" borderId="0" xfId="5"/>
    <xf numFmtId="0" fontId="6" fillId="4" borderId="0" xfId="4" applyFont="1" applyFill="1"/>
    <xf numFmtId="0" fontId="4" fillId="5" borderId="0" xfId="8"/>
    <xf numFmtId="0" fontId="3" fillId="0" borderId="3" xfId="5" applyBorder="1"/>
    <xf numFmtId="4" fontId="3" fillId="0" borderId="3" xfId="5" applyNumberFormat="1" applyBorder="1"/>
    <xf numFmtId="0" fontId="3" fillId="0" borderId="3" xfId="5" applyBorder="1" applyAlignment="1">
      <alignment horizontal="center"/>
    </xf>
    <xf numFmtId="2" fontId="3" fillId="0" borderId="3" xfId="5" applyNumberFormat="1" applyBorder="1"/>
    <xf numFmtId="14" fontId="3" fillId="0" borderId="3" xfId="5" applyNumberFormat="1" applyBorder="1"/>
    <xf numFmtId="0" fontId="8" fillId="0" borderId="3" xfId="5" applyFont="1" applyBorder="1"/>
    <xf numFmtId="8" fontId="3" fillId="0" borderId="3" xfId="5" applyNumberFormat="1" applyBorder="1"/>
    <xf numFmtId="49" fontId="0" fillId="0" borderId="0" xfId="0" applyNumberFormat="1"/>
    <xf numFmtId="49" fontId="1" fillId="2" borderId="0" xfId="2" applyNumberFormat="1"/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 wrapText="1"/>
    </xf>
    <xf numFmtId="0" fontId="12" fillId="7" borderId="3" xfId="0" applyFont="1" applyFill="1" applyBorder="1" applyAlignment="1" applyProtection="1">
      <alignment vertical="center"/>
      <protection locked="0"/>
    </xf>
    <xf numFmtId="0" fontId="11" fillId="8" borderId="3" xfId="0" applyFont="1" applyFill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64" fontId="0" fillId="0" borderId="3" xfId="0" applyNumberForma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164" fontId="11" fillId="8" borderId="3" xfId="0" applyNumberFormat="1" applyFont="1" applyFill="1" applyBorder="1" applyProtection="1">
      <protection locked="0"/>
    </xf>
    <xf numFmtId="164" fontId="0" fillId="0" borderId="3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13" fillId="0" borderId="3" xfId="9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wrapText="1"/>
      <protection locked="0"/>
    </xf>
    <xf numFmtId="0" fontId="11" fillId="8" borderId="3" xfId="0" applyFont="1" applyFill="1" applyBorder="1" applyAlignment="1" applyProtection="1">
      <alignment horizontal="center"/>
      <protection locked="0"/>
    </xf>
    <xf numFmtId="0" fontId="14" fillId="0" borderId="3" xfId="0" applyFont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17" fillId="0" borderId="6" xfId="5" applyFont="1" applyBorder="1" applyAlignment="1">
      <alignment vertical="top"/>
    </xf>
    <xf numFmtId="0" fontId="3" fillId="0" borderId="6" xfId="5" applyBorder="1" applyAlignment="1">
      <alignment vertical="top"/>
    </xf>
    <xf numFmtId="0" fontId="17" fillId="0" borderId="3" xfId="5" applyFont="1" applyBorder="1" applyAlignment="1">
      <alignment vertical="top"/>
    </xf>
    <xf numFmtId="4" fontId="17" fillId="0" borderId="3" xfId="5" applyNumberFormat="1" applyFont="1" applyBorder="1" applyAlignment="1">
      <alignment vertical="top"/>
    </xf>
    <xf numFmtId="0" fontId="3" fillId="0" borderId="3" xfId="5" applyBorder="1" applyAlignment="1">
      <alignment vertical="top"/>
    </xf>
    <xf numFmtId="0" fontId="10" fillId="0" borderId="7" xfId="5" applyFont="1" applyBorder="1"/>
    <xf numFmtId="0" fontId="10" fillId="0" borderId="8" xfId="5" applyFont="1" applyBorder="1"/>
    <xf numFmtId="165" fontId="0" fillId="0" borderId="0" xfId="0" applyNumberFormat="1"/>
    <xf numFmtId="49" fontId="0" fillId="0" borderId="0" xfId="0" applyNumberFormat="1" applyAlignment="1">
      <alignment horizontal="right"/>
    </xf>
    <xf numFmtId="0" fontId="31" fillId="37" borderId="3" xfId="0" applyFont="1" applyFill="1" applyBorder="1"/>
    <xf numFmtId="166" fontId="0" fillId="0" borderId="0" xfId="0" applyNumberFormat="1"/>
    <xf numFmtId="167" fontId="0" fillId="0" borderId="0" xfId="0" applyNumberFormat="1"/>
    <xf numFmtId="0" fontId="32" fillId="0" borderId="6" xfId="0" applyFont="1" applyBorder="1" applyAlignment="1">
      <alignment horizontal="center" vertical="center"/>
    </xf>
    <xf numFmtId="0" fontId="10" fillId="39" borderId="0" xfId="0" applyFont="1" applyFill="1"/>
    <xf numFmtId="0" fontId="10" fillId="39" borderId="24" xfId="0" applyFont="1" applyFill="1" applyBorder="1"/>
    <xf numFmtId="0" fontId="0" fillId="0" borderId="0" xfId="0" applyAlignment="1">
      <alignment horizontal="left"/>
    </xf>
    <xf numFmtId="0" fontId="10" fillId="39" borderId="25" xfId="0" applyFont="1" applyFill="1" applyBorder="1" applyAlignment="1">
      <alignment horizontal="left"/>
    </xf>
    <xf numFmtId="166" fontId="10" fillId="39" borderId="25" xfId="0" applyNumberFormat="1" applyFont="1" applyFill="1" applyBorder="1"/>
    <xf numFmtId="0" fontId="34" fillId="0" borderId="0" xfId="0" applyFont="1"/>
    <xf numFmtId="0" fontId="34" fillId="0" borderId="0" xfId="0" applyFont="1" applyAlignment="1">
      <alignment horizontal="left"/>
    </xf>
    <xf numFmtId="0" fontId="34" fillId="40" borderId="0" xfId="0" applyFont="1" applyFill="1" applyAlignment="1">
      <alignment horizontal="left"/>
    </xf>
    <xf numFmtId="0" fontId="34" fillId="40" borderId="0" xfId="0" applyFont="1" applyFill="1"/>
    <xf numFmtId="0" fontId="0" fillId="0" borderId="26" xfId="0" applyBorder="1"/>
    <xf numFmtId="0" fontId="0" fillId="0" borderId="26" xfId="0" applyBorder="1" applyAlignment="1">
      <alignment wrapText="1"/>
    </xf>
    <xf numFmtId="0" fontId="0" fillId="0" borderId="27" xfId="0" applyBorder="1"/>
    <xf numFmtId="0" fontId="0" fillId="0" borderId="28" xfId="0" applyBorder="1"/>
    <xf numFmtId="49" fontId="0" fillId="0" borderId="3" xfId="0" applyNumberFormat="1" applyBorder="1" applyAlignment="1">
      <alignment horizontal="left" vertical="center" wrapText="1"/>
    </xf>
    <xf numFmtId="168" fontId="35" fillId="0" borderId="3" xfId="0" applyNumberFormat="1" applyFont="1" applyBorder="1" applyAlignment="1">
      <alignment horizontal="right" vertical="center" wrapText="1"/>
    </xf>
    <xf numFmtId="49" fontId="35" fillId="0" borderId="3" xfId="0" applyNumberFormat="1" applyFont="1" applyBorder="1" applyAlignment="1">
      <alignment horizontal="left" vertical="center" wrapText="1" indent="2"/>
    </xf>
    <xf numFmtId="49" fontId="35" fillId="0" borderId="3" xfId="0" applyNumberFormat="1" applyFont="1" applyBorder="1" applyAlignment="1">
      <alignment horizontal="left" vertical="center" wrapText="1"/>
    </xf>
    <xf numFmtId="0" fontId="36" fillId="0" borderId="0" xfId="48"/>
    <xf numFmtId="169" fontId="36" fillId="0" borderId="30" xfId="48" applyNumberFormat="1" applyBorder="1"/>
    <xf numFmtId="0" fontId="36" fillId="0" borderId="16" xfId="48" applyBorder="1"/>
    <xf numFmtId="0" fontId="36" fillId="0" borderId="3" xfId="48" applyBorder="1"/>
    <xf numFmtId="0" fontId="36" fillId="0" borderId="17" xfId="48" applyBorder="1"/>
    <xf numFmtId="0" fontId="36" fillId="0" borderId="31" xfId="48" applyBorder="1"/>
    <xf numFmtId="0" fontId="10" fillId="0" borderId="32" xfId="48" applyFont="1" applyBorder="1" applyAlignment="1">
      <alignment horizontal="center" vertical="center"/>
    </xf>
    <xf numFmtId="0" fontId="10" fillId="0" borderId="22" xfId="48" applyFont="1" applyBorder="1" applyAlignment="1">
      <alignment horizontal="center" vertical="center"/>
    </xf>
    <xf numFmtId="0" fontId="10" fillId="0" borderId="6" xfId="48" applyFont="1" applyBorder="1" applyAlignment="1">
      <alignment horizontal="center" vertical="center"/>
    </xf>
    <xf numFmtId="0" fontId="10" fillId="0" borderId="33" xfId="48" applyFont="1" applyBorder="1" applyAlignment="1">
      <alignment horizontal="center" vertical="center"/>
    </xf>
    <xf numFmtId="0" fontId="10" fillId="0" borderId="0" xfId="48" applyFont="1"/>
    <xf numFmtId="20" fontId="36" fillId="0" borderId="3" xfId="48" applyNumberFormat="1" applyBorder="1"/>
    <xf numFmtId="14" fontId="36" fillId="0" borderId="31" xfId="48" applyNumberFormat="1" applyBorder="1"/>
    <xf numFmtId="20" fontId="36" fillId="0" borderId="6" xfId="48" applyNumberFormat="1" applyBorder="1"/>
    <xf numFmtId="0" fontId="36" fillId="0" borderId="6" xfId="48" applyBorder="1"/>
    <xf numFmtId="14" fontId="36" fillId="0" borderId="33" xfId="48" applyNumberFormat="1" applyBorder="1"/>
    <xf numFmtId="0" fontId="10" fillId="0" borderId="8" xfId="48" applyFont="1" applyBorder="1"/>
    <xf numFmtId="0" fontId="10" fillId="0" borderId="7" xfId="48" applyFont="1" applyBorder="1"/>
    <xf numFmtId="0" fontId="0" fillId="0" borderId="3" xfId="0" applyBorder="1"/>
    <xf numFmtId="0" fontId="4" fillId="3" borderId="3" xfId="4" applyBorder="1" applyAlignment="1">
      <alignment vertical="center"/>
    </xf>
    <xf numFmtId="0" fontId="4" fillId="3" borderId="3" xfId="4" applyBorder="1" applyAlignment="1">
      <alignment vertical="center" wrapText="1"/>
    </xf>
    <xf numFmtId="2" fontId="4" fillId="3" borderId="3" xfId="4" applyNumberFormat="1" applyBorder="1" applyAlignment="1">
      <alignment vertical="center" wrapText="1"/>
    </xf>
    <xf numFmtId="0" fontId="7" fillId="0" borderId="3" xfId="5" applyFont="1" applyBorder="1" applyAlignment="1">
      <alignment horizontal="center" vertical="center"/>
    </xf>
    <xf numFmtId="0" fontId="8" fillId="0" borderId="3" xfId="5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1" borderId="3" xfId="0" applyFill="1" applyBorder="1"/>
    <xf numFmtId="0" fontId="7" fillId="0" borderId="3" xfId="5" applyFont="1" applyBorder="1" applyAlignment="1">
      <alignment horizontal="center" vertical="center"/>
    </xf>
    <xf numFmtId="0" fontId="0" fillId="41" borderId="3" xfId="0" applyFill="1" applyBorder="1" applyAlignment="1">
      <alignment horizontal="center"/>
    </xf>
    <xf numFmtId="2" fontId="4" fillId="3" borderId="3" xfId="4" applyNumberFormat="1" applyBorder="1" applyAlignment="1">
      <alignment horizontal="center" vertical="center"/>
    </xf>
    <xf numFmtId="0" fontId="4" fillId="3" borderId="3" xfId="4" applyBorder="1" applyAlignment="1">
      <alignment horizontal="center" vertical="center"/>
    </xf>
    <xf numFmtId="0" fontId="8" fillId="0" borderId="3" xfId="5" applyFont="1" applyBorder="1" applyAlignment="1">
      <alignment horizontal="center"/>
    </xf>
    <xf numFmtId="0" fontId="8" fillId="0" borderId="3" xfId="5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16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8" fillId="0" borderId="17" xfId="5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vertical="center"/>
    </xf>
    <xf numFmtId="49" fontId="35" fillId="0" borderId="3" xfId="0" applyNumberFormat="1" applyFont="1" applyBorder="1" applyAlignment="1">
      <alignment horizontal="left" vertical="center" wrapText="1" indent="1"/>
    </xf>
    <xf numFmtId="0" fontId="4" fillId="3" borderId="0" xfId="4" applyAlignment="1">
      <alignment horizontal="center"/>
    </xf>
    <xf numFmtId="49" fontId="35" fillId="0" borderId="3" xfId="0" applyNumberFormat="1" applyFont="1" applyBorder="1" applyAlignment="1">
      <alignment horizontal="left" vertical="center" wrapText="1" indent="3"/>
    </xf>
    <xf numFmtId="0" fontId="15" fillId="0" borderId="3" xfId="9" applyFont="1" applyFill="1" applyBorder="1" applyAlignment="1" applyProtection="1">
      <alignment horizontal="center" vertical="center"/>
      <protection locked="0"/>
    </xf>
    <xf numFmtId="164" fontId="16" fillId="0" borderId="3" xfId="0" applyNumberFormat="1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13" fillId="0" borderId="3" xfId="9" applyFont="1" applyFill="1" applyBorder="1" applyAlignment="1" applyProtection="1">
      <alignment horizontal="center" vertical="center"/>
      <protection locked="0"/>
    </xf>
    <xf numFmtId="164" fontId="0" fillId="0" borderId="3" xfId="0" applyNumberFormat="1" applyBorder="1" applyAlignment="1" applyProtection="1">
      <alignment horizontal="center" vertical="center"/>
      <protection locked="0"/>
    </xf>
    <xf numFmtId="0" fontId="12" fillId="37" borderId="16" xfId="0" applyFont="1" applyFill="1" applyBorder="1" applyAlignment="1">
      <alignment horizontal="center" vertical="center" wrapText="1"/>
    </xf>
    <xf numFmtId="0" fontId="12" fillId="37" borderId="17" xfId="0" applyFont="1" applyFill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2" fillId="37" borderId="4" xfId="0" applyFont="1" applyFill="1" applyBorder="1" applyAlignment="1">
      <alignment horizontal="center" vertical="center"/>
    </xf>
    <xf numFmtId="0" fontId="32" fillId="37" borderId="5" xfId="0" applyFont="1" applyFill="1" applyBorder="1" applyAlignment="1">
      <alignment horizontal="center" vertical="center"/>
    </xf>
    <xf numFmtId="0" fontId="32" fillId="37" borderId="6" xfId="0" applyFont="1" applyFill="1" applyBorder="1" applyAlignment="1">
      <alignment horizontal="center" vertical="center"/>
    </xf>
    <xf numFmtId="0" fontId="33" fillId="37" borderId="18" xfId="0" applyFont="1" applyFill="1" applyBorder="1" applyAlignment="1">
      <alignment horizontal="center" vertical="center"/>
    </xf>
    <xf numFmtId="0" fontId="33" fillId="37" borderId="19" xfId="0" applyFont="1" applyFill="1" applyBorder="1" applyAlignment="1">
      <alignment horizontal="center" vertical="center"/>
    </xf>
    <xf numFmtId="0" fontId="33" fillId="37" borderId="20" xfId="0" applyFont="1" applyFill="1" applyBorder="1" applyAlignment="1">
      <alignment horizontal="center" vertical="center"/>
    </xf>
    <xf numFmtId="0" fontId="33" fillId="37" borderId="21" xfId="0" applyFont="1" applyFill="1" applyBorder="1" applyAlignment="1">
      <alignment horizontal="center" vertical="center"/>
    </xf>
    <xf numFmtId="0" fontId="33" fillId="37" borderId="22" xfId="0" applyFont="1" applyFill="1" applyBorder="1" applyAlignment="1">
      <alignment horizontal="center" vertical="center"/>
    </xf>
    <xf numFmtId="0" fontId="33" fillId="37" borderId="23" xfId="0" applyFont="1" applyFill="1" applyBorder="1" applyAlignment="1">
      <alignment horizontal="center" vertical="center"/>
    </xf>
    <xf numFmtId="0" fontId="33" fillId="37" borderId="16" xfId="0" applyFont="1" applyFill="1" applyBorder="1" applyAlignment="1">
      <alignment horizontal="center" vertical="center"/>
    </xf>
    <xf numFmtId="0" fontId="33" fillId="37" borderId="17" xfId="0" applyFont="1" applyFill="1" applyBorder="1" applyAlignment="1">
      <alignment horizontal="center" vertical="center"/>
    </xf>
    <xf numFmtId="0" fontId="33" fillId="37" borderId="16" xfId="0" applyFont="1" applyFill="1" applyBorder="1" applyAlignment="1">
      <alignment horizontal="center"/>
    </xf>
    <xf numFmtId="0" fontId="33" fillId="37" borderId="17" xfId="0" applyFont="1" applyFill="1" applyBorder="1" applyAlignment="1">
      <alignment horizontal="center"/>
    </xf>
    <xf numFmtId="0" fontId="33" fillId="38" borderId="16" xfId="0" applyFont="1" applyFill="1" applyBorder="1" applyAlignment="1">
      <alignment horizontal="center" vertical="center"/>
    </xf>
    <xf numFmtId="0" fontId="33" fillId="38" borderId="17" xfId="0" applyFont="1" applyFill="1" applyBorder="1" applyAlignment="1">
      <alignment horizontal="center" vertical="center"/>
    </xf>
    <xf numFmtId="14" fontId="10" fillId="0" borderId="40" xfId="48" applyNumberFormat="1" applyFont="1" applyBorder="1" applyAlignment="1">
      <alignment horizontal="center"/>
    </xf>
    <xf numFmtId="14" fontId="10" fillId="0" borderId="39" xfId="48" applyNumberFormat="1" applyFont="1" applyBorder="1" applyAlignment="1">
      <alignment horizontal="center"/>
    </xf>
    <xf numFmtId="14" fontId="10" fillId="0" borderId="38" xfId="48" applyNumberFormat="1" applyFont="1" applyBorder="1" applyAlignment="1">
      <alignment horizontal="center"/>
    </xf>
    <xf numFmtId="14" fontId="10" fillId="0" borderId="37" xfId="48" applyNumberFormat="1" applyFont="1" applyBorder="1" applyAlignment="1">
      <alignment horizontal="center"/>
    </xf>
    <xf numFmtId="14" fontId="10" fillId="0" borderId="36" xfId="48" applyNumberFormat="1" applyFont="1" applyBorder="1" applyAlignment="1">
      <alignment horizontal="center"/>
    </xf>
    <xf numFmtId="0" fontId="10" fillId="0" borderId="35" xfId="48" applyFont="1" applyBorder="1" applyAlignment="1">
      <alignment horizontal="center"/>
    </xf>
    <xf numFmtId="0" fontId="10" fillId="0" borderId="34" xfId="48" applyFont="1" applyBorder="1" applyAlignment="1">
      <alignment horizontal="center"/>
    </xf>
    <xf numFmtId="14" fontId="10" fillId="0" borderId="0" xfId="48" applyNumberFormat="1" applyFont="1" applyAlignment="1">
      <alignment horizontal="center"/>
    </xf>
  </cellXfs>
  <cellStyles count="49">
    <cellStyle name="20% — akcent 1" xfId="23" builtinId="30" customBuiltin="1"/>
    <cellStyle name="20% — akcent 2" xfId="27" builtinId="34" customBuiltin="1"/>
    <cellStyle name="20% — akcent 3" xfId="31" builtinId="38" customBuiltin="1"/>
    <cellStyle name="20% — akcent 4" xfId="35" builtinId="42" customBuiltin="1"/>
    <cellStyle name="20% — akcent 5" xfId="39" builtinId="46" customBuiltin="1"/>
    <cellStyle name="20% — akcent 6" xfId="42" builtinId="50" customBuiltin="1"/>
    <cellStyle name="40% — akcent 1" xfId="24" builtinId="31" customBuiltin="1"/>
    <cellStyle name="40% — akcent 2" xfId="28" builtinId="35" customBuiltin="1"/>
    <cellStyle name="40% — akcent 3" xfId="32" builtinId="39" customBuiltin="1"/>
    <cellStyle name="40% — akcent 4" xfId="36" builtinId="43" customBuiltin="1"/>
    <cellStyle name="40% — akcent 5" xfId="40" builtinId="47" customBuiltin="1"/>
    <cellStyle name="40% — akcent 6" xfId="43" builtinId="51" customBuiltin="1"/>
    <cellStyle name="60% — akcent 1" xfId="25" builtinId="32" customBuiltin="1"/>
    <cellStyle name="60% — akcent 2" xfId="29" builtinId="36" customBuiltin="1"/>
    <cellStyle name="60% — akcent 3" xfId="33" builtinId="40" customBuiltin="1"/>
    <cellStyle name="60% — akcent 4" xfId="37" builtinId="44" customBuiltin="1"/>
    <cellStyle name="60% — akcent 5" xfId="41" builtinId="48" customBuiltin="1"/>
    <cellStyle name="60% — akcent 6" xfId="44" builtinId="52" customBuiltin="1"/>
    <cellStyle name="Akcent 1" xfId="4" builtinId="29" customBuiltin="1"/>
    <cellStyle name="Akcent 2" xfId="26" builtinId="33" customBuiltin="1"/>
    <cellStyle name="Akcent 3" xfId="30" builtinId="37" customBuiltin="1"/>
    <cellStyle name="Akcent 4" xfId="34" builtinId="41" customBuiltin="1"/>
    <cellStyle name="Akcent 5" xfId="38" builtinId="45" customBuiltin="1"/>
    <cellStyle name="Akcent 6" xfId="8" builtinId="49" customBuiltin="1"/>
    <cellStyle name="Dane wejściowe" xfId="14" builtinId="20" customBuiltin="1"/>
    <cellStyle name="Dane wyjściowe" xfId="15" builtinId="21" customBuiltin="1"/>
    <cellStyle name="Dobry" xfId="12" builtinId="26" customBuiltin="1"/>
    <cellStyle name="Komórka połączona" xfId="17" builtinId="24" customBuiltin="1"/>
    <cellStyle name="Komórka zaznaczona" xfId="18" builtinId="23" customBuiltin="1"/>
    <cellStyle name="Nagłówek 1" xfId="1" builtinId="16" customBuiltin="1"/>
    <cellStyle name="Nagłówek 1 2" xfId="45" xr:uid="{00000000-0005-0000-0000-000032000000}"/>
    <cellStyle name="Nagłówek 2" xfId="2" builtinId="17" customBuiltin="1"/>
    <cellStyle name="Nagłówek 2 2" xfId="46" xr:uid="{00000000-0005-0000-0000-000033000000}"/>
    <cellStyle name="Nagłówek 3" xfId="3" builtinId="18" customBuiltin="1"/>
    <cellStyle name="Nagłówek 3 2" xfId="47" xr:uid="{00000000-0005-0000-0000-000034000000}"/>
    <cellStyle name="Nagłówek 4" xfId="11" builtinId="19" customBuiltin="1"/>
    <cellStyle name="Neutralny" xfId="13" builtinId="28" customBuiltin="1"/>
    <cellStyle name="Normalny" xfId="0" builtinId="0"/>
    <cellStyle name="Normalny 2" xfId="5" xr:uid="{00000000-0005-0000-0000-000006000000}"/>
    <cellStyle name="Normalny 3" xfId="48" xr:uid="{06879266-5535-42BF-8A75-F78440EEA672}"/>
    <cellStyle name="Normalny 7" xfId="7" xr:uid="{00000000-0005-0000-0000-000007000000}"/>
    <cellStyle name="Obliczenia" xfId="16" builtinId="22" customBuiltin="1"/>
    <cellStyle name="Suma" xfId="22" builtinId="25" customBuiltin="1"/>
    <cellStyle name="Tekst objaśnienia" xfId="21" builtinId="53" customBuiltin="1"/>
    <cellStyle name="Tekst ostrzeżenia" xfId="19" builtinId="11" customBuiltin="1"/>
    <cellStyle name="Tytuł" xfId="10" builtinId="15" customBuiltin="1"/>
    <cellStyle name="Uwaga" xfId="20" builtinId="10" customBuiltin="1"/>
    <cellStyle name="Walutowy 2" xfId="6" xr:uid="{00000000-0005-0000-0000-000008000000}"/>
    <cellStyle name="Zły" xfId="9" builtinId="27" customBuiltin="1"/>
  </cellStyles>
  <dxfs count="3">
    <dxf>
      <numFmt numFmtId="167" formatCode="d\.hh:mm:ss"/>
    </dxf>
    <dxf>
      <numFmt numFmtId="166" formatCode="[$-F400]h:mm:ss\ AM/PM"/>
    </dxf>
    <dxf>
      <numFmt numFmtId="166" formatCode="[$-F400]h:mm:ss\ AM/P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504825</xdr:colOff>
      <xdr:row>2</xdr:row>
      <xdr:rowOff>133350</xdr:rowOff>
    </xdr:from>
    <xdr:to>
      <xdr:col>11</xdr:col>
      <xdr:colOff>571500</xdr:colOff>
      <xdr:row>6</xdr:row>
      <xdr:rowOff>66675</xdr:rowOff>
    </xdr:to>
    <xdr:cxnSp macro="">
      <xdr:nvCxnSpPr>
        <xdr:cNvPr id="2" name="Łącznik prosty ze strzałką 1">
          <a:extLst>
            <a:ext uri="{FF2B5EF4-FFF2-40B4-BE49-F238E27FC236}">
              <a16:creationId xmlns:a16="http://schemas.microsoft.com/office/drawing/2014/main" id="{3D405343-3CF5-4089-9DC5-E5063CB42425}"/>
            </a:ext>
          </a:extLst>
        </xdr:cNvPr>
        <xdr:cNvCxnSpPr/>
      </xdr:nvCxnSpPr>
      <xdr:spPr>
        <a:xfrm>
          <a:off x="1114425" y="1095375"/>
          <a:ext cx="676275" cy="9144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476250</xdr:colOff>
      <xdr:row>5</xdr:row>
      <xdr:rowOff>209550</xdr:rowOff>
    </xdr:from>
    <xdr:to>
      <xdr:col>11</xdr:col>
      <xdr:colOff>571500</xdr:colOff>
      <xdr:row>7</xdr:row>
      <xdr:rowOff>95250</xdr:rowOff>
    </xdr:to>
    <xdr:cxnSp macro="">
      <xdr:nvCxnSpPr>
        <xdr:cNvPr id="3" name="Łącznik prosty ze strzałką 2">
          <a:extLst>
            <a:ext uri="{FF2B5EF4-FFF2-40B4-BE49-F238E27FC236}">
              <a16:creationId xmlns:a16="http://schemas.microsoft.com/office/drawing/2014/main" id="{453C9132-2F9C-447D-BC71-2E53AC891057}"/>
            </a:ext>
          </a:extLst>
        </xdr:cNvPr>
        <xdr:cNvCxnSpPr/>
      </xdr:nvCxnSpPr>
      <xdr:spPr>
        <a:xfrm>
          <a:off x="1085850" y="1762125"/>
          <a:ext cx="704850" cy="4667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28575</xdr:colOff>
      <xdr:row>8</xdr:row>
      <xdr:rowOff>133350</xdr:rowOff>
    </xdr:from>
    <xdr:to>
      <xdr:col>11</xdr:col>
      <xdr:colOff>571500</xdr:colOff>
      <xdr:row>9</xdr:row>
      <xdr:rowOff>152400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9E0783AA-08B3-4DDB-9FBF-0328015C193D}"/>
            </a:ext>
          </a:extLst>
        </xdr:cNvPr>
        <xdr:cNvCxnSpPr/>
      </xdr:nvCxnSpPr>
      <xdr:spPr>
        <a:xfrm flipV="1">
          <a:off x="1247775" y="2457450"/>
          <a:ext cx="542925" cy="21907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95250</xdr:colOff>
      <xdr:row>0</xdr:row>
      <xdr:rowOff>123826</xdr:rowOff>
    </xdr:from>
    <xdr:to>
      <xdr:col>18</xdr:col>
      <xdr:colOff>28575</xdr:colOff>
      <xdr:row>4</xdr:row>
      <xdr:rowOff>66676</xdr:rowOff>
    </xdr:to>
    <xdr:sp macro="" textlink="">
      <xdr:nvSpPr>
        <xdr:cNvPr id="7" name="Dymek mowy: prostokąt z zaokrąglonymi rogami 6">
          <a:extLst>
            <a:ext uri="{FF2B5EF4-FFF2-40B4-BE49-F238E27FC236}">
              <a16:creationId xmlns:a16="http://schemas.microsoft.com/office/drawing/2014/main" id="{F9B578BF-F25B-4F45-83BA-31EB0BB3EDFE}"/>
            </a:ext>
          </a:extLst>
        </xdr:cNvPr>
        <xdr:cNvSpPr/>
      </xdr:nvSpPr>
      <xdr:spPr>
        <a:xfrm>
          <a:off x="13020675" y="123826"/>
          <a:ext cx="3648075" cy="723900"/>
        </a:xfrm>
        <a:prstGeom prst="wedgeRoundRectCallout">
          <a:avLst>
            <a:gd name="adj1" fmla="val -45015"/>
            <a:gd name="adj2" fmla="val 9240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Który sklep sprzedał najwięcej</a:t>
          </a:r>
          <a:r>
            <a:rPr lang="pl-PL" sz="1100" baseline="0"/>
            <a:t> buraków?</a:t>
          </a:r>
        </a:p>
        <a:p>
          <a:pPr algn="ctr"/>
          <a:r>
            <a:rPr lang="pl-PL" sz="1100" baseline="0"/>
            <a:t>Ile marchwi sprzedano ogółem?</a:t>
          </a:r>
        </a:p>
        <a:p>
          <a:pPr algn="ctr"/>
          <a:r>
            <a:rPr lang="pl-PL" sz="1100" baseline="0"/>
            <a:t>Ile ziemniaków sprzedano w poszczególnych rejonach</a:t>
          </a:r>
          <a:endParaRPr lang="pl-P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</xdr:colOff>
      <xdr:row>4</xdr:row>
      <xdr:rowOff>76200</xdr:rowOff>
    </xdr:from>
    <xdr:to>
      <xdr:col>21</xdr:col>
      <xdr:colOff>238125</xdr:colOff>
      <xdr:row>8</xdr:row>
      <xdr:rowOff>152400</xdr:rowOff>
    </xdr:to>
    <xdr:sp macro="" textlink="">
      <xdr:nvSpPr>
        <xdr:cNvPr id="2" name="Strzałka: w prawo 1">
          <a:extLst>
            <a:ext uri="{FF2B5EF4-FFF2-40B4-BE49-F238E27FC236}">
              <a16:creationId xmlns:a16="http://schemas.microsoft.com/office/drawing/2014/main" id="{69AA9C15-FDEF-40CA-A719-BFFCA3AFF8E0}"/>
            </a:ext>
          </a:extLst>
        </xdr:cNvPr>
        <xdr:cNvSpPr/>
      </xdr:nvSpPr>
      <xdr:spPr>
        <a:xfrm>
          <a:off x="7686675" y="923925"/>
          <a:ext cx="1438275" cy="952500"/>
        </a:xfrm>
        <a:prstGeom prst="rightArrow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26</xdr:col>
      <xdr:colOff>104775</xdr:colOff>
      <xdr:row>4</xdr:row>
      <xdr:rowOff>209550</xdr:rowOff>
    </xdr:from>
    <xdr:to>
      <xdr:col>28</xdr:col>
      <xdr:colOff>323850</xdr:colOff>
      <xdr:row>9</xdr:row>
      <xdr:rowOff>66675</xdr:rowOff>
    </xdr:to>
    <xdr:sp macro="" textlink="">
      <xdr:nvSpPr>
        <xdr:cNvPr id="3" name="Strzałka: w prawo 2">
          <a:extLst>
            <a:ext uri="{FF2B5EF4-FFF2-40B4-BE49-F238E27FC236}">
              <a16:creationId xmlns:a16="http://schemas.microsoft.com/office/drawing/2014/main" id="{A40EC9E5-0A9A-4DF6-9825-8116AB65781C}"/>
            </a:ext>
          </a:extLst>
        </xdr:cNvPr>
        <xdr:cNvSpPr/>
      </xdr:nvSpPr>
      <xdr:spPr>
        <a:xfrm>
          <a:off x="12487275" y="1057275"/>
          <a:ext cx="1438275" cy="952500"/>
        </a:xfrm>
        <a:prstGeom prst="rightArrow">
          <a:avLst/>
        </a:prstGeom>
        <a:gradFill flip="none" rotWithShape="1"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533400</xdr:colOff>
      <xdr:row>7</xdr:row>
      <xdr:rowOff>38100</xdr:rowOff>
    </xdr:from>
    <xdr:to>
      <xdr:col>43</xdr:col>
      <xdr:colOff>352425</xdr:colOff>
      <xdr:row>13</xdr:row>
      <xdr:rowOff>133350</xdr:rowOff>
    </xdr:to>
    <xdr:sp macro="" textlink="">
      <xdr:nvSpPr>
        <xdr:cNvPr id="2" name="Strzałka: w prawo 1">
          <a:extLst>
            <a:ext uri="{FF2B5EF4-FFF2-40B4-BE49-F238E27FC236}">
              <a16:creationId xmlns:a16="http://schemas.microsoft.com/office/drawing/2014/main" id="{F25C5483-1896-4CC7-A782-2DC26E766705}"/>
            </a:ext>
          </a:extLst>
        </xdr:cNvPr>
        <xdr:cNvSpPr/>
      </xdr:nvSpPr>
      <xdr:spPr>
        <a:xfrm>
          <a:off x="24917400" y="1371600"/>
          <a:ext cx="1647825" cy="1238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0</xdr:col>
      <xdr:colOff>104775</xdr:colOff>
      <xdr:row>1</xdr:row>
      <xdr:rowOff>114300</xdr:rowOff>
    </xdr:from>
    <xdr:ext cx="9972442" cy="4352214"/>
    <xdr:pic>
      <xdr:nvPicPr>
        <xdr:cNvPr id="3" name="Obraz 2">
          <a:extLst>
            <a:ext uri="{FF2B5EF4-FFF2-40B4-BE49-F238E27FC236}">
              <a16:creationId xmlns:a16="http://schemas.microsoft.com/office/drawing/2014/main" id="{AA1F13C1-12FB-446B-9F38-D9F121313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304800"/>
          <a:ext cx="9972442" cy="4352214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oneCellAnchor>
  <xdr:twoCellAnchor>
    <xdr:from>
      <xdr:col>16</xdr:col>
      <xdr:colOff>495300</xdr:colOff>
      <xdr:row>9</xdr:row>
      <xdr:rowOff>0</xdr:rowOff>
    </xdr:from>
    <xdr:to>
      <xdr:col>19</xdr:col>
      <xdr:colOff>314325</xdr:colOff>
      <xdr:row>15</xdr:row>
      <xdr:rowOff>95250</xdr:rowOff>
    </xdr:to>
    <xdr:sp macro="" textlink="">
      <xdr:nvSpPr>
        <xdr:cNvPr id="4" name="Strzałka: w prawo 3">
          <a:extLst>
            <a:ext uri="{FF2B5EF4-FFF2-40B4-BE49-F238E27FC236}">
              <a16:creationId xmlns:a16="http://schemas.microsoft.com/office/drawing/2014/main" id="{756312E3-5E3D-438D-BB6B-BA1F7C94AAB2}"/>
            </a:ext>
          </a:extLst>
        </xdr:cNvPr>
        <xdr:cNvSpPr/>
      </xdr:nvSpPr>
      <xdr:spPr>
        <a:xfrm>
          <a:off x="10248900" y="1714500"/>
          <a:ext cx="1647825" cy="1238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801E82-5EAA-43E3-9318-22BACA6073A4}" name="dane_1" displayName="dane_1" ref="V2:Z92" totalsRowShown="0">
  <tableColumns count="5">
    <tableColumn id="1" xr3:uid="{876B35FE-CBC1-4E38-8D09-B764C9E9F1F7}" name="Lokalizacja"/>
    <tableColumn id="2" xr3:uid="{42DBD25A-9AE5-4E23-A14B-4AA289896A78}" name="Przerwa od" dataDxfId="2"/>
    <tableColumn id="3" xr3:uid="{8D4B14E5-83E7-4B1C-8F2B-1F4AD864E86D}" name="Przerwa do" dataDxfId="1"/>
    <tableColumn id="4" xr3:uid="{90AF9D46-5436-49F6-B510-04FE124FD6CE}" name="Kto"/>
    <tableColumn id="5" xr3:uid="{DB2CDC2D-5A38-40F0-A2E7-EF8C04C59026}" name="Czas trwania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MSOCH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5B9BD5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8"/>
  <sheetViews>
    <sheetView showGridLines="0" tabSelected="1" workbookViewId="0">
      <selection activeCell="B9" sqref="B9"/>
    </sheetView>
  </sheetViews>
  <sheetFormatPr defaultRowHeight="15"/>
  <sheetData>
    <row r="2" spans="1:15" ht="47.25" thickBo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7" thickTop="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26.25">
      <c r="A4" s="2"/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26.25">
      <c r="A5" s="2"/>
      <c r="B5" s="2" t="s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26.25">
      <c r="A6" s="2"/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26.25">
      <c r="A7" s="2"/>
      <c r="B7" s="2" t="s">
        <v>56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26.25">
      <c r="A8" s="2"/>
      <c r="B8" s="2" t="s">
        <v>822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D46"/>
  <sheetViews>
    <sheetView workbookViewId="0">
      <selection activeCell="C7" sqref="C7"/>
    </sheetView>
  </sheetViews>
  <sheetFormatPr defaultRowHeight="15"/>
  <cols>
    <col min="2" max="2" width="18.85546875" customWidth="1"/>
    <col min="3" max="3" width="42.85546875" customWidth="1"/>
    <col min="4" max="4" width="41.85546875" customWidth="1"/>
  </cols>
  <sheetData>
    <row r="2" spans="2:4">
      <c r="B2" s="19" t="s">
        <v>313</v>
      </c>
      <c r="C2" s="20" t="s">
        <v>314</v>
      </c>
      <c r="D2" s="21" t="s">
        <v>315</v>
      </c>
    </row>
    <row r="3" spans="2:4">
      <c r="B3" s="22"/>
      <c r="C3" s="22" t="s">
        <v>316</v>
      </c>
      <c r="D3" s="22"/>
    </row>
    <row r="4" spans="2:4">
      <c r="B4" s="23"/>
      <c r="C4" s="23" t="s">
        <v>317</v>
      </c>
      <c r="D4" s="23"/>
    </row>
    <row r="5" spans="2:4" ht="30">
      <c r="B5" s="24"/>
      <c r="C5" s="25">
        <v>42759</v>
      </c>
      <c r="D5" s="26" t="s">
        <v>318</v>
      </c>
    </row>
    <row r="6" spans="2:4">
      <c r="B6" s="24">
        <v>45</v>
      </c>
      <c r="C6" s="25">
        <f>C5+B6</f>
        <v>42804</v>
      </c>
      <c r="D6" s="26" t="s">
        <v>319</v>
      </c>
    </row>
    <row r="7" spans="2:4" ht="30">
      <c r="B7" s="24"/>
      <c r="C7" s="25"/>
      <c r="D7" s="26" t="s">
        <v>320</v>
      </c>
    </row>
    <row r="8" spans="2:4">
      <c r="B8" s="24">
        <v>14</v>
      </c>
      <c r="C8" s="25">
        <f>C6+B8</f>
        <v>42818</v>
      </c>
      <c r="D8" s="26" t="s">
        <v>321</v>
      </c>
    </row>
    <row r="9" spans="2:4" ht="30">
      <c r="B9" s="24"/>
      <c r="C9" s="25">
        <f>C8+B9</f>
        <v>42818</v>
      </c>
      <c r="D9" s="26" t="s">
        <v>322</v>
      </c>
    </row>
    <row r="10" spans="2:4">
      <c r="B10" s="23"/>
      <c r="C10" s="23" t="s">
        <v>323</v>
      </c>
      <c r="D10" s="23"/>
    </row>
    <row r="11" spans="2:4">
      <c r="B11" s="27"/>
      <c r="C11" s="25">
        <v>42812</v>
      </c>
      <c r="D11" s="26" t="s">
        <v>324</v>
      </c>
    </row>
    <row r="12" spans="2:4">
      <c r="B12" s="27"/>
      <c r="C12" s="25">
        <f>C11+B11</f>
        <v>42812</v>
      </c>
      <c r="D12" s="26" t="s">
        <v>325</v>
      </c>
    </row>
    <row r="13" spans="2:4" ht="30">
      <c r="B13" s="27">
        <v>4</v>
      </c>
      <c r="C13" s="25">
        <f>C12+B13</f>
        <v>42816</v>
      </c>
      <c r="D13" s="26" t="s">
        <v>326</v>
      </c>
    </row>
    <row r="14" spans="2:4">
      <c r="B14" s="23"/>
      <c r="C14" s="28" t="s">
        <v>327</v>
      </c>
      <c r="D14" s="23"/>
    </row>
    <row r="15" spans="2:4">
      <c r="B15" s="110">
        <v>14</v>
      </c>
      <c r="C15" s="25"/>
      <c r="D15" s="26" t="s">
        <v>328</v>
      </c>
    </row>
    <row r="16" spans="2:4">
      <c r="B16" s="110"/>
      <c r="C16" s="25">
        <f>C13+B13</f>
        <v>42820</v>
      </c>
      <c r="D16" s="26" t="s">
        <v>329</v>
      </c>
    </row>
    <row r="17" spans="2:4">
      <c r="B17" s="110"/>
      <c r="C17" s="25"/>
      <c r="D17" s="26" t="s">
        <v>330</v>
      </c>
    </row>
    <row r="18" spans="2:4">
      <c r="B18" s="27">
        <v>21</v>
      </c>
      <c r="C18" s="25">
        <f>C16+B15</f>
        <v>42834</v>
      </c>
      <c r="D18" s="26" t="s">
        <v>331</v>
      </c>
    </row>
    <row r="19" spans="2:4">
      <c r="B19" s="23"/>
      <c r="C19" s="23" t="s">
        <v>332</v>
      </c>
      <c r="D19" s="23"/>
    </row>
    <row r="20" spans="2:4">
      <c r="B20" s="27">
        <v>2</v>
      </c>
      <c r="C20" s="29">
        <f>C18+B18</f>
        <v>42855</v>
      </c>
      <c r="D20" s="30" t="s">
        <v>333</v>
      </c>
    </row>
    <row r="21" spans="2:4">
      <c r="B21" s="27">
        <v>1</v>
      </c>
      <c r="C21" s="25">
        <f>C20+B21</f>
        <v>42856</v>
      </c>
      <c r="D21" s="26" t="s">
        <v>334</v>
      </c>
    </row>
    <row r="22" spans="2:4">
      <c r="B22" s="31">
        <v>2</v>
      </c>
      <c r="C22" s="25">
        <f>C21+B22</f>
        <v>42858</v>
      </c>
      <c r="D22" s="26" t="s">
        <v>331</v>
      </c>
    </row>
    <row r="23" spans="2:4">
      <c r="B23" s="23"/>
      <c r="C23" s="23" t="s">
        <v>335</v>
      </c>
      <c r="D23" s="23"/>
    </row>
    <row r="24" spans="2:4">
      <c r="B24" s="111">
        <v>21</v>
      </c>
      <c r="C24" s="112">
        <f>C22+B22</f>
        <v>42860</v>
      </c>
      <c r="D24" s="26" t="s">
        <v>336</v>
      </c>
    </row>
    <row r="25" spans="2:4" ht="30">
      <c r="B25" s="111"/>
      <c r="C25" s="112"/>
      <c r="D25" s="32" t="s">
        <v>337</v>
      </c>
    </row>
    <row r="26" spans="2:4">
      <c r="B26" s="111"/>
      <c r="C26" s="112"/>
      <c r="D26" s="26" t="s">
        <v>338</v>
      </c>
    </row>
    <row r="27" spans="2:4">
      <c r="B27" s="23"/>
      <c r="C27" s="33" t="s">
        <v>339</v>
      </c>
      <c r="D27" s="33"/>
    </row>
    <row r="28" spans="2:4">
      <c r="B28" s="110">
        <v>7</v>
      </c>
      <c r="C28" s="112">
        <f>C24+B24</f>
        <v>42881</v>
      </c>
      <c r="D28" s="26" t="s">
        <v>340</v>
      </c>
    </row>
    <row r="29" spans="2:4">
      <c r="B29" s="110"/>
      <c r="C29" s="112"/>
      <c r="D29" s="26" t="s">
        <v>341</v>
      </c>
    </row>
    <row r="30" spans="2:4">
      <c r="B30" s="22"/>
      <c r="C30" s="22" t="s">
        <v>342</v>
      </c>
      <c r="D30" s="22"/>
    </row>
    <row r="31" spans="2:4">
      <c r="B31" s="23"/>
      <c r="C31" s="23" t="s">
        <v>343</v>
      </c>
      <c r="D31" s="23"/>
    </row>
    <row r="32" spans="2:4">
      <c r="B32" s="110">
        <v>40</v>
      </c>
      <c r="C32" s="112">
        <f>C28+B28</f>
        <v>42888</v>
      </c>
      <c r="D32" s="26" t="s">
        <v>344</v>
      </c>
    </row>
    <row r="33" spans="2:4">
      <c r="B33" s="110"/>
      <c r="C33" s="112"/>
      <c r="D33" s="26" t="s">
        <v>345</v>
      </c>
    </row>
    <row r="34" spans="2:4" ht="30">
      <c r="B34" s="110"/>
      <c r="C34" s="112"/>
      <c r="D34" s="26" t="s">
        <v>346</v>
      </c>
    </row>
    <row r="35" spans="2:4">
      <c r="B35" s="110"/>
      <c r="C35" s="112"/>
      <c r="D35" s="34" t="s">
        <v>347</v>
      </c>
    </row>
    <row r="36" spans="2:4">
      <c r="B36" s="110"/>
      <c r="C36" s="112"/>
      <c r="D36" s="35" t="s">
        <v>348</v>
      </c>
    </row>
    <row r="37" spans="2:4">
      <c r="B37" s="110"/>
      <c r="C37" s="112"/>
      <c r="D37" s="34" t="s">
        <v>349</v>
      </c>
    </row>
    <row r="38" spans="2:4">
      <c r="B38" s="110"/>
      <c r="C38" s="23" t="s">
        <v>350</v>
      </c>
      <c r="D38" s="23"/>
    </row>
    <row r="39" spans="2:4">
      <c r="B39" s="110"/>
      <c r="C39" s="112">
        <f>C32+10</f>
        <v>42898</v>
      </c>
      <c r="D39" s="26" t="s">
        <v>351</v>
      </c>
    </row>
    <row r="40" spans="2:4">
      <c r="B40" s="110"/>
      <c r="C40" s="112"/>
      <c r="D40" s="26" t="s">
        <v>352</v>
      </c>
    </row>
    <row r="41" spans="2:4">
      <c r="B41" s="110"/>
      <c r="C41" s="112"/>
      <c r="D41" s="26" t="s">
        <v>353</v>
      </c>
    </row>
    <row r="42" spans="2:4">
      <c r="B42" s="23"/>
      <c r="C42" s="23" t="s">
        <v>354</v>
      </c>
      <c r="D42" s="23"/>
    </row>
    <row r="43" spans="2:4">
      <c r="B43" s="108">
        <v>14</v>
      </c>
      <c r="C43" s="109">
        <f>C32+B32</f>
        <v>42928</v>
      </c>
      <c r="D43" s="36" t="s">
        <v>355</v>
      </c>
    </row>
    <row r="44" spans="2:4">
      <c r="B44" s="108"/>
      <c r="C44" s="109"/>
      <c r="D44" s="36" t="s">
        <v>356</v>
      </c>
    </row>
    <row r="45" spans="2:4">
      <c r="B45" s="23"/>
      <c r="C45" s="23" t="s">
        <v>357</v>
      </c>
      <c r="D45" s="23"/>
    </row>
    <row r="46" spans="2:4" ht="30">
      <c r="B46" s="27">
        <v>7</v>
      </c>
      <c r="C46" s="25">
        <f>C43+B43+B46</f>
        <v>42949</v>
      </c>
      <c r="D46" s="26" t="s">
        <v>358</v>
      </c>
    </row>
  </sheetData>
  <mergeCells count="10">
    <mergeCell ref="B43:B44"/>
    <mergeCell ref="C43:C44"/>
    <mergeCell ref="B15:B17"/>
    <mergeCell ref="B24:B26"/>
    <mergeCell ref="C24:C26"/>
    <mergeCell ref="B28:B29"/>
    <mergeCell ref="C28:C29"/>
    <mergeCell ref="B32:B41"/>
    <mergeCell ref="C32:C37"/>
    <mergeCell ref="C39:C4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417DE-AD10-43D6-93D7-5BE2F87FE5B6}">
  <dimension ref="A1:AF99"/>
  <sheetViews>
    <sheetView workbookViewId="0">
      <selection activeCell="D6" sqref="D6"/>
    </sheetView>
  </sheetViews>
  <sheetFormatPr defaultRowHeight="15"/>
  <sheetData>
    <row r="1" spans="1:32">
      <c r="A1" t="s">
        <v>400</v>
      </c>
    </row>
    <row r="2" spans="1:32">
      <c r="A2" t="s">
        <v>401</v>
      </c>
    </row>
    <row r="4" spans="1:32">
      <c r="B4" t="s">
        <v>402</v>
      </c>
      <c r="D4" t="s">
        <v>403</v>
      </c>
      <c r="H4" t="s">
        <v>404</v>
      </c>
      <c r="J4" t="s">
        <v>405</v>
      </c>
      <c r="L4" t="s">
        <v>406</v>
      </c>
      <c r="N4" t="s">
        <v>407</v>
      </c>
      <c r="P4" t="s">
        <v>408</v>
      </c>
      <c r="Q4" t="s">
        <v>409</v>
      </c>
      <c r="R4" t="s">
        <v>410</v>
      </c>
      <c r="S4" t="s">
        <v>411</v>
      </c>
      <c r="U4" t="s">
        <v>412</v>
      </c>
      <c r="V4" t="s">
        <v>413</v>
      </c>
      <c r="W4" t="s">
        <v>414</v>
      </c>
      <c r="X4" t="s">
        <v>415</v>
      </c>
      <c r="AB4" t="s">
        <v>416</v>
      </c>
      <c r="AE4" t="s">
        <v>417</v>
      </c>
      <c r="AF4" t="s">
        <v>418</v>
      </c>
    </row>
    <row r="5" spans="1:32">
      <c r="B5" t="s">
        <v>419</v>
      </c>
      <c r="C5" t="s">
        <v>420</v>
      </c>
      <c r="E5" t="s">
        <v>421</v>
      </c>
      <c r="F5" t="s">
        <v>422</v>
      </c>
      <c r="G5" t="s">
        <v>423</v>
      </c>
      <c r="I5" t="s">
        <v>424</v>
      </c>
      <c r="K5" t="s">
        <v>425</v>
      </c>
      <c r="M5" t="s">
        <v>426</v>
      </c>
      <c r="O5" t="s">
        <v>427</v>
      </c>
      <c r="R5" t="s">
        <v>428</v>
      </c>
      <c r="T5" t="s">
        <v>429</v>
      </c>
      <c r="Y5" t="s">
        <v>430</v>
      </c>
      <c r="Z5" t="s">
        <v>431</v>
      </c>
      <c r="AA5" t="s">
        <v>432</v>
      </c>
      <c r="AC5" t="s">
        <v>433</v>
      </c>
      <c r="AD5" t="s">
        <v>434</v>
      </c>
    </row>
    <row r="7" spans="1:32">
      <c r="B7">
        <v>1000</v>
      </c>
      <c r="D7">
        <v>9100000000</v>
      </c>
      <c r="H7" t="s">
        <v>435</v>
      </c>
      <c r="J7" t="s">
        <v>436</v>
      </c>
      <c r="L7" t="s">
        <v>437</v>
      </c>
      <c r="N7" t="s">
        <v>438</v>
      </c>
      <c r="P7" t="s">
        <v>439</v>
      </c>
      <c r="Q7">
        <v>1</v>
      </c>
      <c r="R7">
        <v>28</v>
      </c>
      <c r="U7">
        <v>1</v>
      </c>
      <c r="W7" t="s">
        <v>440</v>
      </c>
      <c r="AB7" t="s">
        <v>441</v>
      </c>
      <c r="AE7" t="s">
        <v>442</v>
      </c>
      <c r="AF7" t="s">
        <v>436</v>
      </c>
    </row>
    <row r="8" spans="1:32">
      <c r="B8">
        <v>1</v>
      </c>
      <c r="C8">
        <v>31</v>
      </c>
      <c r="F8" t="s">
        <v>440</v>
      </c>
      <c r="G8" t="s">
        <v>443</v>
      </c>
      <c r="I8">
        <v>1000</v>
      </c>
      <c r="K8" t="s">
        <v>444</v>
      </c>
      <c r="M8" t="s">
        <v>445</v>
      </c>
      <c r="O8" t="s">
        <v>446</v>
      </c>
      <c r="R8" t="s">
        <v>195</v>
      </c>
      <c r="T8" t="s">
        <v>447</v>
      </c>
      <c r="Y8" t="s">
        <v>448</v>
      </c>
      <c r="Z8">
        <v>1995</v>
      </c>
    </row>
    <row r="9" spans="1:32">
      <c r="B9">
        <v>2</v>
      </c>
      <c r="C9">
        <v>40</v>
      </c>
      <c r="G9" t="s">
        <v>449</v>
      </c>
      <c r="I9">
        <v>470000</v>
      </c>
      <c r="K9" t="s">
        <v>444</v>
      </c>
      <c r="M9" t="s">
        <v>445</v>
      </c>
      <c r="O9" t="s">
        <v>450</v>
      </c>
      <c r="R9" t="s">
        <v>195</v>
      </c>
      <c r="T9" t="s">
        <v>451</v>
      </c>
      <c r="Y9" t="s">
        <v>448</v>
      </c>
      <c r="Z9">
        <v>1995</v>
      </c>
      <c r="AA9">
        <v>1000</v>
      </c>
    </row>
    <row r="11" spans="1:32">
      <c r="B11">
        <v>1000</v>
      </c>
      <c r="D11">
        <v>9100000003</v>
      </c>
      <c r="H11" t="s">
        <v>435</v>
      </c>
      <c r="J11" t="s">
        <v>452</v>
      </c>
      <c r="L11" t="s">
        <v>436</v>
      </c>
      <c r="N11" t="s">
        <v>453</v>
      </c>
      <c r="P11" t="s">
        <v>454</v>
      </c>
      <c r="S11">
        <v>1000</v>
      </c>
      <c r="U11">
        <v>16</v>
      </c>
      <c r="X11" t="s">
        <v>455</v>
      </c>
      <c r="AB11" t="s">
        <v>456</v>
      </c>
      <c r="AE11" t="s">
        <v>457</v>
      </c>
      <c r="AF11" t="s">
        <v>452</v>
      </c>
    </row>
    <row r="12" spans="1:32">
      <c r="B12">
        <v>1</v>
      </c>
      <c r="C12">
        <v>31</v>
      </c>
      <c r="F12" t="s">
        <v>440</v>
      </c>
      <c r="G12" t="s">
        <v>443</v>
      </c>
      <c r="I12">
        <v>4711</v>
      </c>
      <c r="K12" t="s">
        <v>458</v>
      </c>
      <c r="M12" t="s">
        <v>445</v>
      </c>
      <c r="O12" t="s">
        <v>459</v>
      </c>
      <c r="R12" t="s">
        <v>195</v>
      </c>
      <c r="T12" t="s">
        <v>460</v>
      </c>
      <c r="Y12" t="s">
        <v>448</v>
      </c>
      <c r="Z12">
        <v>1996</v>
      </c>
    </row>
    <row r="13" spans="1:32">
      <c r="B13">
        <v>2</v>
      </c>
      <c r="C13">
        <v>40</v>
      </c>
      <c r="G13" t="s">
        <v>449</v>
      </c>
      <c r="I13">
        <v>470000</v>
      </c>
      <c r="K13" t="s">
        <v>458</v>
      </c>
      <c r="M13" t="s">
        <v>445</v>
      </c>
      <c r="O13" t="s">
        <v>461</v>
      </c>
      <c r="R13" t="s">
        <v>195</v>
      </c>
      <c r="T13" t="s">
        <v>462</v>
      </c>
      <c r="Y13" t="s">
        <v>448</v>
      </c>
      <c r="Z13">
        <v>1996</v>
      </c>
      <c r="AA13">
        <v>2100</v>
      </c>
    </row>
    <row r="15" spans="1:32">
      <c r="B15">
        <v>1000</v>
      </c>
      <c r="D15">
        <v>9100000004</v>
      </c>
      <c r="H15" t="s">
        <v>435</v>
      </c>
      <c r="J15" t="s">
        <v>463</v>
      </c>
      <c r="L15" t="s">
        <v>464</v>
      </c>
      <c r="N15" t="s">
        <v>464</v>
      </c>
      <c r="P15" t="s">
        <v>465</v>
      </c>
      <c r="Q15">
        <v>3</v>
      </c>
      <c r="R15">
        <v>15</v>
      </c>
      <c r="U15">
        <v>0</v>
      </c>
      <c r="W15" t="s">
        <v>440</v>
      </c>
      <c r="X15" t="s">
        <v>466</v>
      </c>
      <c r="AB15" t="s">
        <v>467</v>
      </c>
      <c r="AE15" t="s">
        <v>457</v>
      </c>
      <c r="AF15" t="s">
        <v>463</v>
      </c>
    </row>
    <row r="16" spans="1:32">
      <c r="B16">
        <v>1</v>
      </c>
      <c r="C16">
        <v>31</v>
      </c>
      <c r="F16" t="s">
        <v>440</v>
      </c>
      <c r="G16" t="s">
        <v>443</v>
      </c>
      <c r="I16">
        <v>1550</v>
      </c>
      <c r="K16" t="s">
        <v>458</v>
      </c>
      <c r="M16" t="s">
        <v>445</v>
      </c>
      <c r="O16" t="s">
        <v>468</v>
      </c>
      <c r="R16" t="s">
        <v>195</v>
      </c>
      <c r="T16" t="s">
        <v>469</v>
      </c>
      <c r="Y16" t="s">
        <v>448</v>
      </c>
      <c r="Z16">
        <v>1996</v>
      </c>
    </row>
    <row r="17" spans="2:32">
      <c r="B17">
        <v>2</v>
      </c>
      <c r="C17">
        <v>40</v>
      </c>
      <c r="G17" t="s">
        <v>449</v>
      </c>
      <c r="I17">
        <v>416100</v>
      </c>
      <c r="K17" t="s">
        <v>458</v>
      </c>
      <c r="M17" t="s">
        <v>445</v>
      </c>
      <c r="O17" t="s">
        <v>470</v>
      </c>
      <c r="R17" t="s">
        <v>195</v>
      </c>
      <c r="T17" t="s">
        <v>471</v>
      </c>
      <c r="Y17" t="s">
        <v>448</v>
      </c>
      <c r="Z17">
        <v>1996</v>
      </c>
      <c r="AA17">
        <v>1000</v>
      </c>
    </row>
    <row r="18" spans="2:32">
      <c r="B18">
        <v>3</v>
      </c>
      <c r="C18">
        <v>40</v>
      </c>
      <c r="G18" t="s">
        <v>449</v>
      </c>
      <c r="I18">
        <v>416200</v>
      </c>
      <c r="K18" t="s">
        <v>458</v>
      </c>
      <c r="M18" t="s">
        <v>445</v>
      </c>
      <c r="O18" t="s">
        <v>472</v>
      </c>
      <c r="R18" t="s">
        <v>195</v>
      </c>
      <c r="T18" t="s">
        <v>473</v>
      </c>
      <c r="Y18" t="s">
        <v>448</v>
      </c>
      <c r="Z18">
        <v>1996</v>
      </c>
      <c r="AA18">
        <v>1000</v>
      </c>
    </row>
    <row r="19" spans="2:32">
      <c r="B19">
        <v>4</v>
      </c>
      <c r="C19">
        <v>40</v>
      </c>
      <c r="G19" t="s">
        <v>449</v>
      </c>
      <c r="I19">
        <v>416300</v>
      </c>
      <c r="K19" t="s">
        <v>458</v>
      </c>
      <c r="M19" t="s">
        <v>445</v>
      </c>
      <c r="O19" t="s">
        <v>474</v>
      </c>
      <c r="R19" t="s">
        <v>195</v>
      </c>
      <c r="T19" t="s">
        <v>475</v>
      </c>
      <c r="Y19" t="s">
        <v>448</v>
      </c>
      <c r="Z19">
        <v>1996</v>
      </c>
      <c r="AA19">
        <v>1000</v>
      </c>
    </row>
    <row r="21" spans="2:32">
      <c r="B21">
        <v>1000</v>
      </c>
      <c r="D21">
        <v>9100000005</v>
      </c>
      <c r="H21" t="s">
        <v>435</v>
      </c>
      <c r="J21" t="s">
        <v>476</v>
      </c>
      <c r="L21" t="s">
        <v>477</v>
      </c>
      <c r="N21" t="s">
        <v>477</v>
      </c>
      <c r="P21" t="s">
        <v>478</v>
      </c>
      <c r="S21" t="s">
        <v>479</v>
      </c>
      <c r="U21">
        <v>0</v>
      </c>
      <c r="W21" t="s">
        <v>440</v>
      </c>
      <c r="AE21" t="s">
        <v>480</v>
      </c>
      <c r="AF21" t="s">
        <v>476</v>
      </c>
    </row>
    <row r="22" spans="2:32">
      <c r="B22">
        <v>1</v>
      </c>
      <c r="C22">
        <v>31</v>
      </c>
      <c r="F22" t="s">
        <v>440</v>
      </c>
      <c r="G22" t="s">
        <v>443</v>
      </c>
      <c r="I22">
        <v>1000</v>
      </c>
      <c r="K22" t="s">
        <v>481</v>
      </c>
      <c r="M22" t="s">
        <v>445</v>
      </c>
      <c r="O22" t="s">
        <v>482</v>
      </c>
      <c r="R22" t="s">
        <v>195</v>
      </c>
      <c r="T22" t="s">
        <v>483</v>
      </c>
      <c r="Y22" t="s">
        <v>448</v>
      </c>
      <c r="Z22">
        <v>1998</v>
      </c>
    </row>
    <row r="23" spans="2:32">
      <c r="B23">
        <v>2</v>
      </c>
      <c r="C23">
        <v>40</v>
      </c>
      <c r="G23" t="s">
        <v>449</v>
      </c>
      <c r="I23">
        <v>470000</v>
      </c>
      <c r="K23" t="s">
        <v>481</v>
      </c>
      <c r="M23" t="s">
        <v>445</v>
      </c>
      <c r="O23" t="s">
        <v>484</v>
      </c>
      <c r="R23" t="s">
        <v>195</v>
      </c>
      <c r="T23" t="s">
        <v>485</v>
      </c>
      <c r="Y23" t="s">
        <v>448</v>
      </c>
      <c r="Z23">
        <v>1998</v>
      </c>
      <c r="AA23">
        <v>4200</v>
      </c>
    </row>
    <row r="25" spans="2:32">
      <c r="B25">
        <v>1000</v>
      </c>
      <c r="D25">
        <v>9100000000</v>
      </c>
      <c r="H25" t="s">
        <v>435</v>
      </c>
      <c r="J25" t="s">
        <v>486</v>
      </c>
      <c r="L25" t="s">
        <v>487</v>
      </c>
      <c r="N25" t="s">
        <v>488</v>
      </c>
      <c r="P25" t="s">
        <v>489</v>
      </c>
      <c r="Q25">
        <v>1</v>
      </c>
      <c r="R25">
        <v>15</v>
      </c>
      <c r="U25">
        <v>2</v>
      </c>
      <c r="X25" t="s">
        <v>490</v>
      </c>
      <c r="AE25" t="s">
        <v>491</v>
      </c>
      <c r="AF25" t="s">
        <v>486</v>
      </c>
    </row>
    <row r="26" spans="2:32">
      <c r="B26">
        <v>1</v>
      </c>
      <c r="C26">
        <v>31</v>
      </c>
      <c r="F26" t="s">
        <v>440</v>
      </c>
      <c r="G26" t="s">
        <v>443</v>
      </c>
      <c r="I26">
        <v>1000</v>
      </c>
      <c r="K26" t="s">
        <v>458</v>
      </c>
      <c r="M26" t="s">
        <v>445</v>
      </c>
      <c r="O26" t="s">
        <v>447</v>
      </c>
      <c r="R26" t="s">
        <v>195</v>
      </c>
      <c r="T26" t="s">
        <v>447</v>
      </c>
      <c r="Y26" t="s">
        <v>195</v>
      </c>
      <c r="Z26">
        <v>2004</v>
      </c>
    </row>
    <row r="27" spans="2:32">
      <c r="B27">
        <v>2</v>
      </c>
      <c r="C27">
        <v>40</v>
      </c>
      <c r="G27" t="s">
        <v>449</v>
      </c>
      <c r="I27">
        <v>470000</v>
      </c>
      <c r="K27" t="s">
        <v>458</v>
      </c>
      <c r="M27" t="s">
        <v>445</v>
      </c>
      <c r="O27" t="s">
        <v>451</v>
      </c>
      <c r="R27" t="s">
        <v>195</v>
      </c>
      <c r="T27" t="s">
        <v>451</v>
      </c>
      <c r="Y27" t="s">
        <v>195</v>
      </c>
      <c r="Z27">
        <v>2004</v>
      </c>
      <c r="AA27">
        <v>1000</v>
      </c>
    </row>
    <row r="29" spans="2:32">
      <c r="B29">
        <v>1000</v>
      </c>
      <c r="D29">
        <v>9100000000</v>
      </c>
      <c r="H29" t="s">
        <v>492</v>
      </c>
      <c r="J29" t="s">
        <v>493</v>
      </c>
      <c r="L29" t="s">
        <v>493</v>
      </c>
      <c r="N29" t="s">
        <v>494</v>
      </c>
      <c r="P29" t="s">
        <v>495</v>
      </c>
      <c r="Q29">
        <v>1</v>
      </c>
      <c r="R29">
        <v>4</v>
      </c>
      <c r="U29">
        <v>1</v>
      </c>
      <c r="X29" t="s">
        <v>496</v>
      </c>
      <c r="AE29" t="s">
        <v>497</v>
      </c>
      <c r="AF29" t="s">
        <v>493</v>
      </c>
    </row>
    <row r="30" spans="2:32">
      <c r="B30">
        <v>1</v>
      </c>
      <c r="C30">
        <v>50</v>
      </c>
      <c r="G30" t="s">
        <v>449</v>
      </c>
      <c r="I30">
        <v>78100</v>
      </c>
      <c r="M30" t="s">
        <v>445</v>
      </c>
      <c r="O30" t="s">
        <v>498</v>
      </c>
      <c r="R30" t="s">
        <v>195</v>
      </c>
      <c r="T30" t="s">
        <v>498</v>
      </c>
      <c r="Y30" t="s">
        <v>195</v>
      </c>
      <c r="Z30">
        <v>2014</v>
      </c>
      <c r="AA30">
        <v>1000</v>
      </c>
    </row>
    <row r="31" spans="2:32">
      <c r="B31">
        <v>2</v>
      </c>
      <c r="C31">
        <v>40</v>
      </c>
      <c r="G31" t="s">
        <v>449</v>
      </c>
      <c r="I31">
        <v>477000</v>
      </c>
      <c r="K31" t="s">
        <v>458</v>
      </c>
      <c r="M31" t="s">
        <v>445</v>
      </c>
      <c r="O31" t="s">
        <v>499</v>
      </c>
      <c r="R31" t="s">
        <v>195</v>
      </c>
      <c r="T31" t="s">
        <v>499</v>
      </c>
      <c r="Y31" t="s">
        <v>195</v>
      </c>
      <c r="Z31">
        <v>2014</v>
      </c>
      <c r="AA31">
        <v>1000</v>
      </c>
    </row>
    <row r="33" spans="2:32">
      <c r="B33">
        <v>1000</v>
      </c>
      <c r="D33">
        <v>9100000001</v>
      </c>
      <c r="H33" t="s">
        <v>492</v>
      </c>
      <c r="J33" t="s">
        <v>500</v>
      </c>
      <c r="L33" t="s">
        <v>500</v>
      </c>
      <c r="N33" t="s">
        <v>501</v>
      </c>
      <c r="P33" t="s">
        <v>502</v>
      </c>
      <c r="Q33">
        <v>1</v>
      </c>
      <c r="R33">
        <v>5</v>
      </c>
      <c r="U33">
        <v>1</v>
      </c>
      <c r="X33" t="s">
        <v>503</v>
      </c>
      <c r="AE33" t="s">
        <v>504</v>
      </c>
      <c r="AF33" t="s">
        <v>500</v>
      </c>
    </row>
    <row r="34" spans="2:32">
      <c r="B34">
        <v>1</v>
      </c>
      <c r="C34">
        <v>50</v>
      </c>
      <c r="G34" t="s">
        <v>449</v>
      </c>
      <c r="I34">
        <v>78100</v>
      </c>
      <c r="M34" t="s">
        <v>445</v>
      </c>
      <c r="O34" t="s">
        <v>505</v>
      </c>
      <c r="R34" t="s">
        <v>195</v>
      </c>
      <c r="T34" t="s">
        <v>505</v>
      </c>
      <c r="Y34" t="s">
        <v>195</v>
      </c>
      <c r="Z34">
        <v>2014</v>
      </c>
      <c r="AA34">
        <v>1000</v>
      </c>
    </row>
    <row r="35" spans="2:32">
      <c r="B35">
        <v>2</v>
      </c>
      <c r="C35">
        <v>40</v>
      </c>
      <c r="G35" t="s">
        <v>449</v>
      </c>
      <c r="I35">
        <v>477000</v>
      </c>
      <c r="K35" t="s">
        <v>458</v>
      </c>
      <c r="M35" t="s">
        <v>445</v>
      </c>
      <c r="O35" t="s">
        <v>506</v>
      </c>
      <c r="R35" t="s">
        <v>195</v>
      </c>
      <c r="T35" t="s">
        <v>506</v>
      </c>
      <c r="Y35" t="s">
        <v>195</v>
      </c>
      <c r="Z35">
        <v>2014</v>
      </c>
      <c r="AA35">
        <v>1000</v>
      </c>
    </row>
    <row r="37" spans="2:32">
      <c r="B37">
        <v>1000</v>
      </c>
      <c r="D37">
        <v>9100000002</v>
      </c>
      <c r="H37" t="s">
        <v>492</v>
      </c>
      <c r="J37" t="s">
        <v>500</v>
      </c>
      <c r="L37" t="s">
        <v>500</v>
      </c>
      <c r="N37" t="s">
        <v>501</v>
      </c>
      <c r="P37" t="s">
        <v>502</v>
      </c>
      <c r="Q37">
        <v>1</v>
      </c>
      <c r="R37">
        <v>5</v>
      </c>
      <c r="U37">
        <v>1</v>
      </c>
      <c r="X37" t="s">
        <v>507</v>
      </c>
      <c r="AE37" t="s">
        <v>508</v>
      </c>
      <c r="AF37" t="s">
        <v>500</v>
      </c>
    </row>
    <row r="38" spans="2:32">
      <c r="B38">
        <v>1</v>
      </c>
      <c r="C38">
        <v>50</v>
      </c>
      <c r="G38" t="s">
        <v>449</v>
      </c>
      <c r="I38">
        <v>78100</v>
      </c>
      <c r="M38" t="s">
        <v>445</v>
      </c>
      <c r="O38" t="s">
        <v>498</v>
      </c>
      <c r="R38" t="s">
        <v>195</v>
      </c>
      <c r="T38" t="s">
        <v>498</v>
      </c>
      <c r="Y38" t="s">
        <v>195</v>
      </c>
      <c r="Z38">
        <v>2014</v>
      </c>
      <c r="AA38">
        <v>1000</v>
      </c>
    </row>
    <row r="39" spans="2:32">
      <c r="B39">
        <v>2</v>
      </c>
      <c r="C39">
        <v>40</v>
      </c>
      <c r="G39" t="s">
        <v>449</v>
      </c>
      <c r="I39">
        <v>477000</v>
      </c>
      <c r="K39" t="s">
        <v>458</v>
      </c>
      <c r="M39" t="s">
        <v>445</v>
      </c>
      <c r="O39" t="s">
        <v>499</v>
      </c>
      <c r="R39" t="s">
        <v>195</v>
      </c>
      <c r="T39" t="s">
        <v>499</v>
      </c>
      <c r="Y39" t="s">
        <v>195</v>
      </c>
      <c r="Z39">
        <v>2014</v>
      </c>
      <c r="AA39">
        <v>1000</v>
      </c>
    </row>
    <row r="41" spans="2:32">
      <c r="B41">
        <v>1000</v>
      </c>
      <c r="D41">
        <v>9100000003</v>
      </c>
      <c r="H41" t="s">
        <v>492</v>
      </c>
      <c r="J41" t="s">
        <v>509</v>
      </c>
      <c r="L41" t="s">
        <v>509</v>
      </c>
      <c r="N41" t="s">
        <v>510</v>
      </c>
      <c r="P41" t="s">
        <v>511</v>
      </c>
      <c r="Q41">
        <v>1</v>
      </c>
      <c r="R41">
        <v>6</v>
      </c>
      <c r="U41">
        <v>1</v>
      </c>
      <c r="AE41" t="s">
        <v>497</v>
      </c>
      <c r="AF41" t="s">
        <v>509</v>
      </c>
    </row>
    <row r="42" spans="2:32">
      <c r="B42">
        <v>1</v>
      </c>
      <c r="C42">
        <v>40</v>
      </c>
      <c r="G42" t="s">
        <v>449</v>
      </c>
      <c r="I42">
        <v>476900</v>
      </c>
      <c r="K42" t="s">
        <v>444</v>
      </c>
      <c r="M42" t="s">
        <v>445</v>
      </c>
      <c r="O42" t="s">
        <v>512</v>
      </c>
      <c r="R42" t="s">
        <v>195</v>
      </c>
      <c r="T42" t="s">
        <v>512</v>
      </c>
      <c r="Y42" t="s">
        <v>195</v>
      </c>
      <c r="Z42">
        <v>2014</v>
      </c>
      <c r="AA42">
        <v>1000</v>
      </c>
    </row>
    <row r="43" spans="2:32">
      <c r="B43">
        <v>2</v>
      </c>
      <c r="C43">
        <v>50</v>
      </c>
      <c r="G43" t="s">
        <v>449</v>
      </c>
      <c r="I43">
        <v>477000</v>
      </c>
      <c r="K43" t="s">
        <v>444</v>
      </c>
      <c r="M43" t="s">
        <v>445</v>
      </c>
      <c r="O43" t="s">
        <v>513</v>
      </c>
      <c r="R43" t="s">
        <v>195</v>
      </c>
      <c r="T43" t="s">
        <v>513</v>
      </c>
      <c r="Y43" t="s">
        <v>195</v>
      </c>
      <c r="Z43">
        <v>2014</v>
      </c>
      <c r="AA43">
        <v>1000</v>
      </c>
    </row>
    <row r="45" spans="2:32">
      <c r="B45">
        <v>1000</v>
      </c>
      <c r="D45">
        <v>9100000004</v>
      </c>
      <c r="H45" t="s">
        <v>492</v>
      </c>
      <c r="J45" t="s">
        <v>509</v>
      </c>
      <c r="L45" t="s">
        <v>509</v>
      </c>
      <c r="N45" t="s">
        <v>510</v>
      </c>
      <c r="P45" t="s">
        <v>511</v>
      </c>
      <c r="Q45">
        <v>1</v>
      </c>
      <c r="R45">
        <v>6</v>
      </c>
      <c r="U45">
        <v>1</v>
      </c>
      <c r="X45" t="s">
        <v>514</v>
      </c>
      <c r="AE45" t="s">
        <v>515</v>
      </c>
      <c r="AF45" t="s">
        <v>509</v>
      </c>
    </row>
    <row r="46" spans="2:32">
      <c r="B46">
        <v>1</v>
      </c>
      <c r="C46">
        <v>50</v>
      </c>
      <c r="G46" t="s">
        <v>449</v>
      </c>
      <c r="I46">
        <v>78100</v>
      </c>
      <c r="M46" t="s">
        <v>445</v>
      </c>
      <c r="O46" t="s">
        <v>498</v>
      </c>
      <c r="R46" t="s">
        <v>195</v>
      </c>
      <c r="T46" t="s">
        <v>498</v>
      </c>
      <c r="Y46" t="s">
        <v>195</v>
      </c>
      <c r="Z46">
        <v>2014</v>
      </c>
      <c r="AA46">
        <v>1000</v>
      </c>
    </row>
    <row r="47" spans="2:32">
      <c r="B47">
        <v>2</v>
      </c>
      <c r="C47">
        <v>40</v>
      </c>
      <c r="G47" t="s">
        <v>449</v>
      </c>
      <c r="I47">
        <v>477000</v>
      </c>
      <c r="K47" t="s">
        <v>458</v>
      </c>
      <c r="M47" t="s">
        <v>445</v>
      </c>
      <c r="O47" t="s">
        <v>499</v>
      </c>
      <c r="R47" t="s">
        <v>195</v>
      </c>
      <c r="T47" t="s">
        <v>499</v>
      </c>
      <c r="Y47" t="s">
        <v>195</v>
      </c>
      <c r="Z47">
        <v>2014</v>
      </c>
      <c r="AA47">
        <v>1000</v>
      </c>
    </row>
    <row r="49" spans="2:32">
      <c r="B49">
        <v>1000</v>
      </c>
      <c r="D49">
        <v>9100000005</v>
      </c>
      <c r="H49" t="s">
        <v>492</v>
      </c>
      <c r="J49" t="s">
        <v>509</v>
      </c>
      <c r="L49" t="s">
        <v>509</v>
      </c>
      <c r="N49" t="s">
        <v>510</v>
      </c>
      <c r="P49" t="s">
        <v>511</v>
      </c>
      <c r="Q49">
        <v>1</v>
      </c>
      <c r="R49">
        <v>6</v>
      </c>
      <c r="U49">
        <v>1</v>
      </c>
      <c r="X49" t="s">
        <v>516</v>
      </c>
      <c r="AE49" t="s">
        <v>517</v>
      </c>
      <c r="AF49" t="s">
        <v>509</v>
      </c>
    </row>
    <row r="50" spans="2:32">
      <c r="B50">
        <v>1</v>
      </c>
      <c r="C50">
        <v>50</v>
      </c>
      <c r="G50" t="s">
        <v>449</v>
      </c>
      <c r="I50">
        <v>78100</v>
      </c>
      <c r="M50" t="s">
        <v>445</v>
      </c>
      <c r="O50" t="s">
        <v>513</v>
      </c>
      <c r="R50" t="s">
        <v>195</v>
      </c>
      <c r="T50" t="s">
        <v>513</v>
      </c>
      <c r="Y50" t="s">
        <v>195</v>
      </c>
      <c r="Z50">
        <v>2014</v>
      </c>
      <c r="AA50">
        <v>1000</v>
      </c>
    </row>
    <row r="51" spans="2:32">
      <c r="B51">
        <v>2</v>
      </c>
      <c r="C51">
        <v>40</v>
      </c>
      <c r="G51" t="s">
        <v>449</v>
      </c>
      <c r="I51">
        <v>477000</v>
      </c>
      <c r="K51" t="s">
        <v>458</v>
      </c>
      <c r="M51" t="s">
        <v>445</v>
      </c>
      <c r="O51" t="s">
        <v>512</v>
      </c>
      <c r="R51" t="s">
        <v>195</v>
      </c>
      <c r="T51" t="s">
        <v>512</v>
      </c>
      <c r="Y51" t="s">
        <v>195</v>
      </c>
      <c r="Z51">
        <v>2014</v>
      </c>
      <c r="AA51">
        <v>1000</v>
      </c>
    </row>
    <row r="53" spans="2:32">
      <c r="B53">
        <v>1000</v>
      </c>
      <c r="D53">
        <v>9100000006</v>
      </c>
      <c r="H53" t="s">
        <v>492</v>
      </c>
      <c r="J53" t="s">
        <v>509</v>
      </c>
      <c r="L53" t="s">
        <v>500</v>
      </c>
      <c r="N53" t="s">
        <v>500</v>
      </c>
      <c r="P53" t="s">
        <v>509</v>
      </c>
      <c r="Q53">
        <v>1</v>
      </c>
      <c r="R53">
        <v>5</v>
      </c>
      <c r="U53">
        <v>1</v>
      </c>
      <c r="V53" t="s">
        <v>440</v>
      </c>
      <c r="X53" t="s">
        <v>518</v>
      </c>
      <c r="AE53" t="s">
        <v>519</v>
      </c>
      <c r="AF53" t="s">
        <v>509</v>
      </c>
    </row>
    <row r="54" spans="2:32">
      <c r="B54">
        <v>1</v>
      </c>
      <c r="C54">
        <v>50</v>
      </c>
      <c r="G54" t="s">
        <v>449</v>
      </c>
      <c r="I54">
        <v>78100</v>
      </c>
      <c r="M54" t="s">
        <v>445</v>
      </c>
      <c r="O54" t="s">
        <v>498</v>
      </c>
      <c r="R54" t="s">
        <v>195</v>
      </c>
      <c r="T54" t="s">
        <v>498</v>
      </c>
      <c r="Y54" t="s">
        <v>195</v>
      </c>
      <c r="Z54">
        <v>2014</v>
      </c>
      <c r="AA54">
        <v>1000</v>
      </c>
    </row>
    <row r="55" spans="2:32">
      <c r="B55">
        <v>2</v>
      </c>
      <c r="C55">
        <v>40</v>
      </c>
      <c r="G55" t="s">
        <v>449</v>
      </c>
      <c r="I55">
        <v>477000</v>
      </c>
      <c r="K55" t="s">
        <v>458</v>
      </c>
      <c r="M55" t="s">
        <v>445</v>
      </c>
      <c r="O55" t="s">
        <v>499</v>
      </c>
      <c r="R55" t="s">
        <v>195</v>
      </c>
      <c r="T55" t="s">
        <v>499</v>
      </c>
      <c r="Y55" t="s">
        <v>195</v>
      </c>
      <c r="Z55">
        <v>2014</v>
      </c>
      <c r="AA55">
        <v>1000</v>
      </c>
    </row>
    <row r="57" spans="2:32">
      <c r="B57">
        <v>1000</v>
      </c>
      <c r="D57">
        <v>9100000007</v>
      </c>
      <c r="H57" t="s">
        <v>492</v>
      </c>
      <c r="J57" t="s">
        <v>509</v>
      </c>
      <c r="L57" t="s">
        <v>509</v>
      </c>
      <c r="N57" t="s">
        <v>510</v>
      </c>
      <c r="P57" t="s">
        <v>511</v>
      </c>
      <c r="Q57">
        <v>1</v>
      </c>
      <c r="R57">
        <v>6</v>
      </c>
      <c r="U57">
        <v>1</v>
      </c>
      <c r="X57" t="s">
        <v>520</v>
      </c>
      <c r="AE57" t="s">
        <v>521</v>
      </c>
      <c r="AF57" t="s">
        <v>509</v>
      </c>
    </row>
    <row r="58" spans="2:32">
      <c r="B58">
        <v>1</v>
      </c>
      <c r="C58">
        <v>50</v>
      </c>
      <c r="G58" t="s">
        <v>449</v>
      </c>
      <c r="I58">
        <v>78100</v>
      </c>
      <c r="M58" t="s">
        <v>445</v>
      </c>
      <c r="O58" t="s">
        <v>513</v>
      </c>
      <c r="R58" t="s">
        <v>195</v>
      </c>
      <c r="T58" t="s">
        <v>513</v>
      </c>
      <c r="Y58" t="s">
        <v>195</v>
      </c>
      <c r="Z58">
        <v>2014</v>
      </c>
      <c r="AA58">
        <v>1000</v>
      </c>
    </row>
    <row r="59" spans="2:32">
      <c r="B59">
        <v>2</v>
      </c>
      <c r="C59">
        <v>40</v>
      </c>
      <c r="G59" t="s">
        <v>449</v>
      </c>
      <c r="I59">
        <v>477000</v>
      </c>
      <c r="K59" t="s">
        <v>444</v>
      </c>
      <c r="M59" t="s">
        <v>445</v>
      </c>
      <c r="O59" t="s">
        <v>512</v>
      </c>
      <c r="R59" t="s">
        <v>195</v>
      </c>
      <c r="T59" t="s">
        <v>512</v>
      </c>
      <c r="Y59" t="s">
        <v>195</v>
      </c>
      <c r="Z59">
        <v>2014</v>
      </c>
      <c r="AA59">
        <v>1000</v>
      </c>
    </row>
    <row r="61" spans="2:32">
      <c r="B61">
        <v>1000</v>
      </c>
      <c r="D61">
        <v>9100000008</v>
      </c>
      <c r="H61" t="s">
        <v>522</v>
      </c>
      <c r="J61" t="s">
        <v>509</v>
      </c>
      <c r="L61" t="s">
        <v>500</v>
      </c>
      <c r="N61" t="s">
        <v>510</v>
      </c>
      <c r="P61" t="s">
        <v>502</v>
      </c>
      <c r="Q61">
        <v>1</v>
      </c>
      <c r="R61">
        <v>6</v>
      </c>
      <c r="U61">
        <v>1</v>
      </c>
      <c r="X61">
        <v>123</v>
      </c>
      <c r="AE61" t="s">
        <v>523</v>
      </c>
      <c r="AF61" t="s">
        <v>509</v>
      </c>
    </row>
    <row r="62" spans="2:32">
      <c r="B62">
        <v>1</v>
      </c>
      <c r="C62">
        <v>50</v>
      </c>
      <c r="G62" t="s">
        <v>449</v>
      </c>
      <c r="I62">
        <v>78100</v>
      </c>
      <c r="M62" t="s">
        <v>445</v>
      </c>
      <c r="O62" t="s">
        <v>524</v>
      </c>
      <c r="R62" t="s">
        <v>195</v>
      </c>
      <c r="T62" t="s">
        <v>524</v>
      </c>
      <c r="Y62" t="s">
        <v>195</v>
      </c>
      <c r="Z62">
        <v>2014</v>
      </c>
      <c r="AA62">
        <v>1000</v>
      </c>
    </row>
    <row r="63" spans="2:32">
      <c r="B63">
        <v>2</v>
      </c>
      <c r="C63">
        <v>40</v>
      </c>
      <c r="G63" t="s">
        <v>449</v>
      </c>
      <c r="I63">
        <v>477000</v>
      </c>
      <c r="K63" t="s">
        <v>444</v>
      </c>
      <c r="M63" t="s">
        <v>445</v>
      </c>
      <c r="O63" t="s">
        <v>525</v>
      </c>
      <c r="R63" t="s">
        <v>195</v>
      </c>
      <c r="T63" t="s">
        <v>525</v>
      </c>
      <c r="Y63" t="s">
        <v>195</v>
      </c>
      <c r="Z63">
        <v>2014</v>
      </c>
      <c r="AA63">
        <v>1000</v>
      </c>
    </row>
    <row r="65" spans="2:32">
      <c r="B65">
        <v>1000</v>
      </c>
      <c r="D65">
        <v>9100000009</v>
      </c>
      <c r="H65" t="s">
        <v>492</v>
      </c>
      <c r="J65" t="s">
        <v>509</v>
      </c>
      <c r="L65" t="s">
        <v>526</v>
      </c>
      <c r="N65" t="s">
        <v>526</v>
      </c>
      <c r="P65" t="s">
        <v>527</v>
      </c>
      <c r="Q65">
        <v>1</v>
      </c>
      <c r="R65">
        <v>7</v>
      </c>
      <c r="U65">
        <v>0</v>
      </c>
      <c r="X65" t="s">
        <v>528</v>
      </c>
      <c r="AE65" t="s">
        <v>529</v>
      </c>
      <c r="AF65" t="s">
        <v>509</v>
      </c>
    </row>
    <row r="66" spans="2:32">
      <c r="B66">
        <v>1</v>
      </c>
      <c r="C66">
        <v>50</v>
      </c>
      <c r="G66" t="s">
        <v>449</v>
      </c>
      <c r="I66">
        <v>78100</v>
      </c>
      <c r="M66" t="s">
        <v>445</v>
      </c>
      <c r="O66" t="s">
        <v>524</v>
      </c>
      <c r="R66" t="s">
        <v>195</v>
      </c>
      <c r="T66" t="s">
        <v>524</v>
      </c>
      <c r="Y66" t="s">
        <v>195</v>
      </c>
      <c r="Z66">
        <v>2014</v>
      </c>
    </row>
    <row r="67" spans="2:32">
      <c r="B67">
        <v>2</v>
      </c>
      <c r="C67">
        <v>40</v>
      </c>
      <c r="G67" t="s">
        <v>449</v>
      </c>
      <c r="I67">
        <v>477000</v>
      </c>
      <c r="K67" t="s">
        <v>458</v>
      </c>
      <c r="M67" t="s">
        <v>445</v>
      </c>
      <c r="O67" t="s">
        <v>525</v>
      </c>
      <c r="R67" t="s">
        <v>195</v>
      </c>
      <c r="T67" t="s">
        <v>525</v>
      </c>
      <c r="Y67" t="s">
        <v>195</v>
      </c>
      <c r="Z67">
        <v>2014</v>
      </c>
      <c r="AA67">
        <v>1000</v>
      </c>
    </row>
    <row r="69" spans="2:32">
      <c r="B69">
        <v>1000</v>
      </c>
      <c r="D69">
        <v>9100000010</v>
      </c>
      <c r="H69" t="s">
        <v>492</v>
      </c>
      <c r="J69" t="s">
        <v>509</v>
      </c>
      <c r="L69" t="s">
        <v>500</v>
      </c>
      <c r="N69" t="s">
        <v>501</v>
      </c>
      <c r="P69" t="s">
        <v>502</v>
      </c>
      <c r="Q69">
        <v>1</v>
      </c>
      <c r="R69">
        <v>5</v>
      </c>
      <c r="U69">
        <v>1</v>
      </c>
      <c r="X69" t="s">
        <v>530</v>
      </c>
      <c r="AE69" t="s">
        <v>531</v>
      </c>
      <c r="AF69" t="s">
        <v>509</v>
      </c>
    </row>
    <row r="70" spans="2:32">
      <c r="B70">
        <v>1</v>
      </c>
      <c r="C70">
        <v>50</v>
      </c>
      <c r="G70" t="s">
        <v>449</v>
      </c>
      <c r="I70">
        <v>78100</v>
      </c>
      <c r="M70" t="s">
        <v>445</v>
      </c>
      <c r="O70" t="s">
        <v>498</v>
      </c>
      <c r="R70" t="s">
        <v>195</v>
      </c>
      <c r="T70" t="s">
        <v>498</v>
      </c>
      <c r="Y70" t="s">
        <v>195</v>
      </c>
      <c r="Z70">
        <v>2014</v>
      </c>
      <c r="AA70">
        <v>1000</v>
      </c>
    </row>
    <row r="71" spans="2:32">
      <c r="B71">
        <v>2</v>
      </c>
      <c r="C71">
        <v>40</v>
      </c>
      <c r="G71" t="s">
        <v>449</v>
      </c>
      <c r="I71">
        <v>477000</v>
      </c>
      <c r="K71" t="s">
        <v>458</v>
      </c>
      <c r="M71" t="s">
        <v>445</v>
      </c>
      <c r="O71" t="s">
        <v>499</v>
      </c>
      <c r="R71" t="s">
        <v>195</v>
      </c>
      <c r="T71" t="s">
        <v>499</v>
      </c>
      <c r="Y71" t="s">
        <v>195</v>
      </c>
      <c r="Z71">
        <v>2014</v>
      </c>
      <c r="AA71">
        <v>1000</v>
      </c>
    </row>
    <row r="73" spans="2:32">
      <c r="B73">
        <v>1000</v>
      </c>
      <c r="D73">
        <v>9100000011</v>
      </c>
      <c r="H73" t="s">
        <v>492</v>
      </c>
      <c r="J73" t="s">
        <v>509</v>
      </c>
      <c r="L73" t="s">
        <v>509</v>
      </c>
      <c r="N73" t="s">
        <v>510</v>
      </c>
      <c r="P73" t="s">
        <v>511</v>
      </c>
      <c r="Q73">
        <v>1</v>
      </c>
      <c r="R73">
        <v>6</v>
      </c>
      <c r="U73">
        <v>1</v>
      </c>
      <c r="X73" t="s">
        <v>532</v>
      </c>
      <c r="AE73" t="s">
        <v>532</v>
      </c>
      <c r="AF73" t="s">
        <v>509</v>
      </c>
    </row>
    <row r="74" spans="2:32">
      <c r="B74">
        <v>1</v>
      </c>
      <c r="C74">
        <v>50</v>
      </c>
      <c r="G74" t="s">
        <v>449</v>
      </c>
      <c r="I74">
        <v>78100</v>
      </c>
      <c r="M74" t="s">
        <v>445</v>
      </c>
      <c r="O74" t="s">
        <v>498</v>
      </c>
      <c r="R74" t="s">
        <v>195</v>
      </c>
      <c r="T74" t="s">
        <v>498</v>
      </c>
      <c r="Y74" t="s">
        <v>195</v>
      </c>
      <c r="Z74">
        <v>2014</v>
      </c>
      <c r="AA74">
        <v>1000</v>
      </c>
    </row>
    <row r="75" spans="2:32">
      <c r="B75">
        <v>2</v>
      </c>
      <c r="C75">
        <v>40</v>
      </c>
      <c r="G75" t="s">
        <v>449</v>
      </c>
      <c r="I75">
        <v>477000</v>
      </c>
      <c r="K75" t="s">
        <v>458</v>
      </c>
      <c r="M75" t="s">
        <v>445</v>
      </c>
      <c r="O75" t="s">
        <v>499</v>
      </c>
      <c r="R75" t="s">
        <v>195</v>
      </c>
      <c r="T75" t="s">
        <v>499</v>
      </c>
      <c r="Y75" t="s">
        <v>195</v>
      </c>
      <c r="Z75">
        <v>2014</v>
      </c>
      <c r="AA75">
        <v>1000</v>
      </c>
    </row>
    <row r="77" spans="2:32">
      <c r="B77">
        <v>1000</v>
      </c>
      <c r="D77">
        <v>9100000012</v>
      </c>
      <c r="H77" t="s">
        <v>492</v>
      </c>
      <c r="J77" t="s">
        <v>509</v>
      </c>
      <c r="L77" t="s">
        <v>500</v>
      </c>
      <c r="N77" t="s">
        <v>501</v>
      </c>
      <c r="P77" t="s">
        <v>502</v>
      </c>
      <c r="Q77">
        <v>1</v>
      </c>
      <c r="R77">
        <v>5</v>
      </c>
      <c r="U77">
        <v>1</v>
      </c>
      <c r="X77" t="s">
        <v>533</v>
      </c>
      <c r="AE77" t="s">
        <v>534</v>
      </c>
      <c r="AF77" t="s">
        <v>509</v>
      </c>
    </row>
    <row r="78" spans="2:32">
      <c r="B78">
        <v>1</v>
      </c>
      <c r="C78">
        <v>50</v>
      </c>
      <c r="G78" t="s">
        <v>449</v>
      </c>
      <c r="I78">
        <v>78100</v>
      </c>
      <c r="M78" t="s">
        <v>445</v>
      </c>
      <c r="O78" t="s">
        <v>498</v>
      </c>
      <c r="R78" t="s">
        <v>195</v>
      </c>
      <c r="T78" t="s">
        <v>498</v>
      </c>
      <c r="Y78" t="s">
        <v>195</v>
      </c>
      <c r="Z78">
        <v>2014</v>
      </c>
    </row>
    <row r="79" spans="2:32">
      <c r="B79">
        <v>2</v>
      </c>
      <c r="C79">
        <v>40</v>
      </c>
      <c r="G79" t="s">
        <v>449</v>
      </c>
      <c r="I79">
        <v>477000</v>
      </c>
      <c r="K79" t="s">
        <v>458</v>
      </c>
      <c r="M79" t="s">
        <v>445</v>
      </c>
      <c r="O79" t="s">
        <v>499</v>
      </c>
      <c r="R79" t="s">
        <v>195</v>
      </c>
      <c r="T79" t="s">
        <v>499</v>
      </c>
      <c r="Y79" t="s">
        <v>195</v>
      </c>
      <c r="Z79">
        <v>2014</v>
      </c>
      <c r="AA79">
        <v>1000</v>
      </c>
    </row>
    <row r="81" spans="2:32">
      <c r="B81">
        <v>1000</v>
      </c>
      <c r="D81">
        <v>9100000013</v>
      </c>
      <c r="H81" t="s">
        <v>492</v>
      </c>
      <c r="J81" t="s">
        <v>509</v>
      </c>
      <c r="L81" t="s">
        <v>500</v>
      </c>
      <c r="N81" t="s">
        <v>501</v>
      </c>
      <c r="P81" t="s">
        <v>502</v>
      </c>
      <c r="Q81">
        <v>1</v>
      </c>
      <c r="R81">
        <v>5</v>
      </c>
      <c r="U81">
        <v>1</v>
      </c>
      <c r="X81" t="s">
        <v>535</v>
      </c>
      <c r="AE81" t="s">
        <v>536</v>
      </c>
      <c r="AF81" t="s">
        <v>509</v>
      </c>
    </row>
    <row r="82" spans="2:32">
      <c r="B82">
        <v>1</v>
      </c>
      <c r="C82">
        <v>50</v>
      </c>
      <c r="G82" t="s">
        <v>449</v>
      </c>
      <c r="I82">
        <v>78100</v>
      </c>
      <c r="M82" t="s">
        <v>445</v>
      </c>
      <c r="O82" t="s">
        <v>524</v>
      </c>
      <c r="R82" t="s">
        <v>195</v>
      </c>
      <c r="T82" t="s">
        <v>524</v>
      </c>
      <c r="Y82" t="s">
        <v>195</v>
      </c>
      <c r="Z82">
        <v>2014</v>
      </c>
      <c r="AA82">
        <v>1000</v>
      </c>
    </row>
    <row r="83" spans="2:32">
      <c r="B83">
        <v>2</v>
      </c>
      <c r="C83">
        <v>40</v>
      </c>
      <c r="G83" t="s">
        <v>449</v>
      </c>
      <c r="I83">
        <v>477000</v>
      </c>
      <c r="K83" t="s">
        <v>458</v>
      </c>
      <c r="M83" t="s">
        <v>445</v>
      </c>
      <c r="O83" t="s">
        <v>525</v>
      </c>
      <c r="R83" t="s">
        <v>195</v>
      </c>
      <c r="T83" t="s">
        <v>525</v>
      </c>
      <c r="Y83" t="s">
        <v>195</v>
      </c>
      <c r="Z83">
        <v>2014</v>
      </c>
      <c r="AA83">
        <v>1000</v>
      </c>
    </row>
    <row r="85" spans="2:32">
      <c r="B85">
        <v>1000</v>
      </c>
      <c r="D85">
        <v>9100000014</v>
      </c>
      <c r="H85" t="s">
        <v>492</v>
      </c>
      <c r="J85" t="s">
        <v>509</v>
      </c>
      <c r="L85" t="s">
        <v>509</v>
      </c>
      <c r="N85" t="s">
        <v>510</v>
      </c>
      <c r="P85" t="s">
        <v>511</v>
      </c>
      <c r="Q85">
        <v>1</v>
      </c>
      <c r="R85">
        <v>6</v>
      </c>
      <c r="U85">
        <v>1</v>
      </c>
      <c r="X85" t="s">
        <v>537</v>
      </c>
      <c r="AE85" t="s">
        <v>538</v>
      </c>
      <c r="AF85" t="s">
        <v>509</v>
      </c>
    </row>
    <row r="86" spans="2:32">
      <c r="B86">
        <v>1</v>
      </c>
      <c r="C86">
        <v>50</v>
      </c>
      <c r="G86" t="s">
        <v>449</v>
      </c>
      <c r="I86">
        <v>78100</v>
      </c>
      <c r="M86" t="s">
        <v>445</v>
      </c>
      <c r="O86" t="s">
        <v>498</v>
      </c>
      <c r="R86" t="s">
        <v>195</v>
      </c>
      <c r="T86" t="s">
        <v>498</v>
      </c>
      <c r="Y86" t="s">
        <v>195</v>
      </c>
      <c r="Z86">
        <v>2014</v>
      </c>
      <c r="AA86">
        <v>1000</v>
      </c>
    </row>
    <row r="87" spans="2:32">
      <c r="B87">
        <v>2</v>
      </c>
      <c r="C87">
        <v>40</v>
      </c>
      <c r="G87" t="s">
        <v>449</v>
      </c>
      <c r="I87">
        <v>477000</v>
      </c>
      <c r="K87" t="s">
        <v>444</v>
      </c>
      <c r="M87" t="s">
        <v>445</v>
      </c>
      <c r="O87" t="s">
        <v>499</v>
      </c>
      <c r="R87" t="s">
        <v>195</v>
      </c>
      <c r="T87" t="s">
        <v>499</v>
      </c>
      <c r="Y87" t="s">
        <v>195</v>
      </c>
      <c r="Z87">
        <v>2014</v>
      </c>
      <c r="AA87">
        <v>1000</v>
      </c>
    </row>
    <row r="89" spans="2:32">
      <c r="B89">
        <v>1000</v>
      </c>
      <c r="D89">
        <v>9100000015</v>
      </c>
      <c r="H89" t="s">
        <v>492</v>
      </c>
      <c r="J89" t="s">
        <v>509</v>
      </c>
      <c r="L89" t="s">
        <v>500</v>
      </c>
      <c r="N89" t="s">
        <v>510</v>
      </c>
      <c r="P89" t="s">
        <v>511</v>
      </c>
      <c r="Q89">
        <v>1</v>
      </c>
      <c r="R89">
        <v>6</v>
      </c>
      <c r="U89">
        <v>1</v>
      </c>
      <c r="X89" t="s">
        <v>539</v>
      </c>
      <c r="AE89" t="s">
        <v>540</v>
      </c>
      <c r="AF89" t="s">
        <v>509</v>
      </c>
    </row>
    <row r="90" spans="2:32">
      <c r="B90">
        <v>1</v>
      </c>
      <c r="C90">
        <v>50</v>
      </c>
      <c r="G90" t="s">
        <v>449</v>
      </c>
      <c r="I90">
        <v>78100</v>
      </c>
      <c r="M90" t="s">
        <v>445</v>
      </c>
      <c r="O90" t="s">
        <v>524</v>
      </c>
      <c r="R90" t="s">
        <v>195</v>
      </c>
      <c r="T90" t="s">
        <v>524</v>
      </c>
      <c r="Y90" t="s">
        <v>195</v>
      </c>
      <c r="Z90">
        <v>2014</v>
      </c>
      <c r="AA90">
        <v>1000</v>
      </c>
    </row>
    <row r="91" spans="2:32">
      <c r="B91">
        <v>2</v>
      </c>
      <c r="C91">
        <v>40</v>
      </c>
      <c r="G91" t="s">
        <v>449</v>
      </c>
      <c r="I91">
        <v>477000</v>
      </c>
      <c r="K91" t="s">
        <v>458</v>
      </c>
      <c r="M91" t="s">
        <v>445</v>
      </c>
      <c r="O91" t="s">
        <v>525</v>
      </c>
      <c r="R91" t="s">
        <v>195</v>
      </c>
      <c r="T91" t="s">
        <v>525</v>
      </c>
      <c r="Y91" t="s">
        <v>195</v>
      </c>
      <c r="Z91">
        <v>2014</v>
      </c>
      <c r="AA91">
        <v>1000</v>
      </c>
    </row>
    <row r="93" spans="2:32">
      <c r="B93">
        <v>1000</v>
      </c>
      <c r="D93">
        <v>9100000016</v>
      </c>
      <c r="H93" t="s">
        <v>492</v>
      </c>
      <c r="J93" t="s">
        <v>509</v>
      </c>
      <c r="L93" t="s">
        <v>500</v>
      </c>
      <c r="N93" t="s">
        <v>501</v>
      </c>
      <c r="P93" t="s">
        <v>502</v>
      </c>
      <c r="Q93">
        <v>1</v>
      </c>
      <c r="R93">
        <v>5</v>
      </c>
      <c r="U93">
        <v>1</v>
      </c>
      <c r="X93" t="s">
        <v>541</v>
      </c>
      <c r="AE93" t="s">
        <v>542</v>
      </c>
      <c r="AF93" t="s">
        <v>509</v>
      </c>
    </row>
    <row r="94" spans="2:32">
      <c r="B94">
        <v>1</v>
      </c>
      <c r="C94">
        <v>50</v>
      </c>
      <c r="G94" t="s">
        <v>449</v>
      </c>
      <c r="I94">
        <v>78100</v>
      </c>
      <c r="M94" t="s">
        <v>445</v>
      </c>
      <c r="O94" t="s">
        <v>524</v>
      </c>
      <c r="R94" t="s">
        <v>195</v>
      </c>
      <c r="T94" t="s">
        <v>524</v>
      </c>
      <c r="Y94" t="s">
        <v>195</v>
      </c>
      <c r="Z94">
        <v>2014</v>
      </c>
      <c r="AA94">
        <v>1000</v>
      </c>
    </row>
    <row r="95" spans="2:32">
      <c r="B95">
        <v>2</v>
      </c>
      <c r="C95">
        <v>40</v>
      </c>
      <c r="G95" t="s">
        <v>449</v>
      </c>
      <c r="I95">
        <v>477000</v>
      </c>
      <c r="K95" t="s">
        <v>458</v>
      </c>
      <c r="M95" t="s">
        <v>445</v>
      </c>
      <c r="O95" t="s">
        <v>525</v>
      </c>
      <c r="R95" t="s">
        <v>195</v>
      </c>
      <c r="T95" t="s">
        <v>525</v>
      </c>
      <c r="Y95" t="s">
        <v>195</v>
      </c>
      <c r="Z95">
        <v>2014</v>
      </c>
      <c r="AA95">
        <v>1000</v>
      </c>
    </row>
    <row r="97" spans="2:32">
      <c r="B97">
        <v>1000</v>
      </c>
      <c r="D97">
        <v>9100000017</v>
      </c>
      <c r="H97" t="s">
        <v>492</v>
      </c>
      <c r="J97" t="s">
        <v>509</v>
      </c>
      <c r="L97" t="s">
        <v>509</v>
      </c>
      <c r="N97" t="s">
        <v>509</v>
      </c>
      <c r="P97" t="s">
        <v>509</v>
      </c>
      <c r="Q97">
        <v>1</v>
      </c>
      <c r="R97">
        <v>6</v>
      </c>
      <c r="U97">
        <v>1</v>
      </c>
      <c r="V97" t="s">
        <v>440</v>
      </c>
      <c r="X97" t="s">
        <v>543</v>
      </c>
      <c r="AE97" t="s">
        <v>544</v>
      </c>
      <c r="AF97" t="s">
        <v>509</v>
      </c>
    </row>
    <row r="98" spans="2:32">
      <c r="B98">
        <v>1</v>
      </c>
      <c r="C98">
        <v>40</v>
      </c>
      <c r="G98" t="s">
        <v>449</v>
      </c>
      <c r="I98">
        <v>477000</v>
      </c>
      <c r="K98" t="s">
        <v>458</v>
      </c>
      <c r="M98" t="s">
        <v>445</v>
      </c>
      <c r="O98" t="s">
        <v>525</v>
      </c>
      <c r="R98" t="s">
        <v>195</v>
      </c>
      <c r="T98" t="s">
        <v>525</v>
      </c>
      <c r="Y98" t="s">
        <v>195</v>
      </c>
      <c r="Z98">
        <v>2014</v>
      </c>
      <c r="AA98">
        <v>1000</v>
      </c>
    </row>
    <row r="99" spans="2:32">
      <c r="B99">
        <v>2</v>
      </c>
      <c r="C99">
        <v>50</v>
      </c>
      <c r="G99" t="s">
        <v>449</v>
      </c>
      <c r="I99">
        <v>78100</v>
      </c>
      <c r="M99" t="s">
        <v>445</v>
      </c>
      <c r="O99" t="s">
        <v>524</v>
      </c>
      <c r="R99" t="s">
        <v>195</v>
      </c>
      <c r="T99" t="s">
        <v>524</v>
      </c>
      <c r="Y99" t="s">
        <v>195</v>
      </c>
      <c r="Z99">
        <v>2014</v>
      </c>
      <c r="AA99">
        <v>1000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81689-B727-4644-83F5-4FFB909AA4D2}">
  <dimension ref="A1:A204"/>
  <sheetViews>
    <sheetView workbookViewId="0">
      <selection activeCell="A7" sqref="A7"/>
    </sheetView>
  </sheetViews>
  <sheetFormatPr defaultRowHeight="15"/>
  <sheetData>
    <row r="1" spans="1:1">
      <c r="A1" t="s">
        <v>545</v>
      </c>
    </row>
    <row r="2" spans="1:1">
      <c r="A2" t="s">
        <v>401</v>
      </c>
    </row>
    <row r="3" spans="1:1">
      <c r="A3" t="s">
        <v>546</v>
      </c>
    </row>
    <row r="4" spans="1:1">
      <c r="A4" t="s">
        <v>547</v>
      </c>
    </row>
    <row r="5" spans="1:1">
      <c r="A5" t="s">
        <v>548</v>
      </c>
    </row>
    <row r="6" spans="1:1">
      <c r="A6" t="s">
        <v>546</v>
      </c>
    </row>
    <row r="7" spans="1:1">
      <c r="A7" t="s">
        <v>549</v>
      </c>
    </row>
    <row r="8" spans="1:1">
      <c r="A8" t="s">
        <v>550</v>
      </c>
    </row>
    <row r="9" spans="1:1">
      <c r="A9" t="s">
        <v>551</v>
      </c>
    </row>
    <row r="10" spans="1:1">
      <c r="A10" t="s">
        <v>552</v>
      </c>
    </row>
    <row r="11" spans="1:1">
      <c r="A11" t="s">
        <v>553</v>
      </c>
    </row>
    <row r="12" spans="1:1">
      <c r="A12" t="s">
        <v>554</v>
      </c>
    </row>
    <row r="13" spans="1:1">
      <c r="A13" t="s">
        <v>555</v>
      </c>
    </row>
    <row r="14" spans="1:1">
      <c r="A14" t="s">
        <v>552</v>
      </c>
    </row>
    <row r="15" spans="1:1">
      <c r="A15" t="s">
        <v>556</v>
      </c>
    </row>
    <row r="16" spans="1:1">
      <c r="A16" t="s">
        <v>557</v>
      </c>
    </row>
    <row r="17" spans="1:1">
      <c r="A17" t="s">
        <v>558</v>
      </c>
    </row>
    <row r="18" spans="1:1">
      <c r="A18" t="s">
        <v>559</v>
      </c>
    </row>
    <row r="19" spans="1:1">
      <c r="A19" t="s">
        <v>560</v>
      </c>
    </row>
    <row r="20" spans="1:1">
      <c r="A20" t="s">
        <v>552</v>
      </c>
    </row>
    <row r="21" spans="1:1">
      <c r="A21" t="s">
        <v>561</v>
      </c>
    </row>
    <row r="22" spans="1:1">
      <c r="A22" t="s">
        <v>562</v>
      </c>
    </row>
    <row r="23" spans="1:1">
      <c r="A23" t="s">
        <v>563</v>
      </c>
    </row>
    <row r="24" spans="1:1">
      <c r="A24" t="s">
        <v>552</v>
      </c>
    </row>
    <row r="25" spans="1:1">
      <c r="A25" t="s">
        <v>564</v>
      </c>
    </row>
    <row r="26" spans="1:1">
      <c r="A26" t="s">
        <v>565</v>
      </c>
    </row>
    <row r="27" spans="1:1">
      <c r="A27" t="s">
        <v>566</v>
      </c>
    </row>
    <row r="28" spans="1:1">
      <c r="A28" t="s">
        <v>552</v>
      </c>
    </row>
    <row r="29" spans="1:1">
      <c r="A29" t="s">
        <v>567</v>
      </c>
    </row>
    <row r="30" spans="1:1">
      <c r="A30" t="s">
        <v>568</v>
      </c>
    </row>
    <row r="31" spans="1:1">
      <c r="A31" t="s">
        <v>569</v>
      </c>
    </row>
    <row r="32" spans="1:1">
      <c r="A32" t="s">
        <v>552</v>
      </c>
    </row>
    <row r="33" spans="1:1">
      <c r="A33" t="s">
        <v>570</v>
      </c>
    </row>
    <row r="34" spans="1:1">
      <c r="A34" t="s">
        <v>571</v>
      </c>
    </row>
    <row r="35" spans="1:1">
      <c r="A35" t="s">
        <v>572</v>
      </c>
    </row>
    <row r="36" spans="1:1">
      <c r="A36" t="s">
        <v>552</v>
      </c>
    </row>
    <row r="37" spans="1:1">
      <c r="A37" t="s">
        <v>573</v>
      </c>
    </row>
    <row r="38" spans="1:1">
      <c r="A38" t="s">
        <v>568</v>
      </c>
    </row>
    <row r="39" spans="1:1">
      <c r="A39" t="s">
        <v>569</v>
      </c>
    </row>
    <row r="40" spans="1:1">
      <c r="A40" t="s">
        <v>552</v>
      </c>
    </row>
    <row r="41" spans="1:1">
      <c r="A41" t="s">
        <v>574</v>
      </c>
    </row>
    <row r="42" spans="1:1">
      <c r="A42" t="s">
        <v>575</v>
      </c>
    </row>
    <row r="43" spans="1:1">
      <c r="A43" t="s">
        <v>576</v>
      </c>
    </row>
    <row r="44" spans="1:1">
      <c r="A44" t="s">
        <v>552</v>
      </c>
    </row>
    <row r="45" spans="1:1">
      <c r="A45" t="s">
        <v>577</v>
      </c>
    </row>
    <row r="46" spans="1:1">
      <c r="A46" t="s">
        <v>568</v>
      </c>
    </row>
    <row r="47" spans="1:1">
      <c r="A47" t="s">
        <v>569</v>
      </c>
    </row>
    <row r="48" spans="1:1">
      <c r="A48" t="s">
        <v>552</v>
      </c>
    </row>
    <row r="49" spans="1:1">
      <c r="A49" t="s">
        <v>578</v>
      </c>
    </row>
    <row r="50" spans="1:1">
      <c r="A50" t="s">
        <v>579</v>
      </c>
    </row>
    <row r="51" spans="1:1">
      <c r="A51" t="s">
        <v>580</v>
      </c>
    </row>
    <row r="52" spans="1:1">
      <c r="A52" t="s">
        <v>552</v>
      </c>
    </row>
    <row r="53" spans="1:1">
      <c r="A53" t="s">
        <v>581</v>
      </c>
    </row>
    <row r="54" spans="1:1">
      <c r="A54" t="s">
        <v>568</v>
      </c>
    </row>
    <row r="55" spans="1:1">
      <c r="A55" t="s">
        <v>569</v>
      </c>
    </row>
    <row r="56" spans="1:1">
      <c r="A56" t="s">
        <v>552</v>
      </c>
    </row>
    <row r="57" spans="1:1">
      <c r="A57" t="s">
        <v>582</v>
      </c>
    </row>
    <row r="58" spans="1:1">
      <c r="A58" t="s">
        <v>579</v>
      </c>
    </row>
    <row r="59" spans="1:1">
      <c r="A59" t="s">
        <v>583</v>
      </c>
    </row>
    <row r="60" spans="1:1">
      <c r="A60" t="s">
        <v>552</v>
      </c>
    </row>
    <row r="61" spans="1:1">
      <c r="A61" t="s">
        <v>584</v>
      </c>
    </row>
    <row r="62" spans="1:1">
      <c r="A62" t="s">
        <v>585</v>
      </c>
    </row>
    <row r="63" spans="1:1">
      <c r="A63" t="s">
        <v>586</v>
      </c>
    </row>
    <row r="64" spans="1:1">
      <c r="A64" t="s">
        <v>552</v>
      </c>
    </row>
    <row r="65" spans="1:1">
      <c r="A65" t="s">
        <v>587</v>
      </c>
    </row>
    <row r="66" spans="1:1">
      <c r="A66" t="s">
        <v>588</v>
      </c>
    </row>
    <row r="67" spans="1:1">
      <c r="A67" t="s">
        <v>589</v>
      </c>
    </row>
    <row r="68" spans="1:1">
      <c r="A68" t="s">
        <v>552</v>
      </c>
    </row>
    <row r="69" spans="1:1">
      <c r="A69" t="s">
        <v>590</v>
      </c>
    </row>
    <row r="70" spans="1:1">
      <c r="A70" t="s">
        <v>568</v>
      </c>
    </row>
    <row r="71" spans="1:1">
      <c r="A71" t="s">
        <v>569</v>
      </c>
    </row>
    <row r="72" spans="1:1">
      <c r="A72" t="s">
        <v>552</v>
      </c>
    </row>
    <row r="73" spans="1:1">
      <c r="A73" t="s">
        <v>591</v>
      </c>
    </row>
    <row r="74" spans="1:1">
      <c r="A74" t="s">
        <v>568</v>
      </c>
    </row>
    <row r="75" spans="1:1">
      <c r="A75" t="s">
        <v>569</v>
      </c>
    </row>
    <row r="76" spans="1:1">
      <c r="A76" t="s">
        <v>552</v>
      </c>
    </row>
    <row r="77" spans="1:1">
      <c r="A77" t="s">
        <v>592</v>
      </c>
    </row>
    <row r="78" spans="1:1">
      <c r="A78" t="s">
        <v>593</v>
      </c>
    </row>
    <row r="79" spans="1:1">
      <c r="A79" t="s">
        <v>569</v>
      </c>
    </row>
    <row r="80" spans="1:1">
      <c r="A80" t="s">
        <v>552</v>
      </c>
    </row>
    <row r="81" spans="1:1">
      <c r="A81" t="s">
        <v>594</v>
      </c>
    </row>
    <row r="82" spans="1:1">
      <c r="A82" t="s">
        <v>585</v>
      </c>
    </row>
    <row r="83" spans="1:1">
      <c r="A83" t="s">
        <v>589</v>
      </c>
    </row>
    <row r="84" spans="1:1">
      <c r="A84" t="s">
        <v>552</v>
      </c>
    </row>
    <row r="85" spans="1:1">
      <c r="A85" t="s">
        <v>595</v>
      </c>
    </row>
    <row r="86" spans="1:1">
      <c r="A86" t="s">
        <v>568</v>
      </c>
    </row>
    <row r="87" spans="1:1">
      <c r="A87" t="s">
        <v>596</v>
      </c>
    </row>
    <row r="88" spans="1:1">
      <c r="A88" t="s">
        <v>552</v>
      </c>
    </row>
    <row r="89" spans="1:1">
      <c r="A89" t="s">
        <v>597</v>
      </c>
    </row>
    <row r="90" spans="1:1">
      <c r="A90" t="s">
        <v>585</v>
      </c>
    </row>
    <row r="91" spans="1:1">
      <c r="A91" t="s">
        <v>589</v>
      </c>
    </row>
    <row r="92" spans="1:1">
      <c r="A92" t="s">
        <v>552</v>
      </c>
    </row>
    <row r="93" spans="1:1">
      <c r="A93" t="s">
        <v>598</v>
      </c>
    </row>
    <row r="94" spans="1:1">
      <c r="A94" t="s">
        <v>585</v>
      </c>
    </row>
    <row r="95" spans="1:1">
      <c r="A95" t="s">
        <v>589</v>
      </c>
    </row>
    <row r="96" spans="1:1">
      <c r="A96" t="s">
        <v>552</v>
      </c>
    </row>
    <row r="97" spans="1:1">
      <c r="A97" t="s">
        <v>599</v>
      </c>
    </row>
    <row r="98" spans="1:1">
      <c r="A98" t="s">
        <v>600</v>
      </c>
    </row>
    <row r="99" spans="1:1">
      <c r="A99" t="s">
        <v>601</v>
      </c>
    </row>
    <row r="100" spans="1:1">
      <c r="A100" t="s">
        <v>552</v>
      </c>
    </row>
    <row r="101" spans="1:1">
      <c r="A101" t="s">
        <v>602</v>
      </c>
    </row>
    <row r="102" spans="1:1">
      <c r="A102" t="s">
        <v>603</v>
      </c>
    </row>
    <row r="103" spans="1:1">
      <c r="A103" t="s">
        <v>604</v>
      </c>
    </row>
    <row r="104" spans="1:1">
      <c r="A104" t="s">
        <v>552</v>
      </c>
    </row>
    <row r="105" spans="1:1">
      <c r="A105" t="s">
        <v>605</v>
      </c>
    </row>
    <row r="106" spans="1:1">
      <c r="A106" t="s">
        <v>585</v>
      </c>
    </row>
    <row r="107" spans="1:1">
      <c r="A107" t="s">
        <v>589</v>
      </c>
    </row>
    <row r="108" spans="1:1">
      <c r="A108" t="s">
        <v>552</v>
      </c>
    </row>
    <row r="109" spans="1:1">
      <c r="A109" t="s">
        <v>606</v>
      </c>
    </row>
    <row r="110" spans="1:1">
      <c r="A110" t="s">
        <v>568</v>
      </c>
    </row>
    <row r="111" spans="1:1">
      <c r="A111" t="s">
        <v>569</v>
      </c>
    </row>
    <row r="112" spans="1:1">
      <c r="A112" t="s">
        <v>552</v>
      </c>
    </row>
    <row r="113" spans="1:1">
      <c r="A113" t="s">
        <v>607</v>
      </c>
    </row>
    <row r="114" spans="1:1">
      <c r="A114" t="s">
        <v>568</v>
      </c>
    </row>
    <row r="115" spans="1:1">
      <c r="A115" t="s">
        <v>569</v>
      </c>
    </row>
    <row r="116" spans="1:1">
      <c r="A116" t="s">
        <v>552</v>
      </c>
    </row>
    <row r="117" spans="1:1">
      <c r="A117" t="s">
        <v>608</v>
      </c>
    </row>
    <row r="118" spans="1:1">
      <c r="A118" t="s">
        <v>588</v>
      </c>
    </row>
    <row r="119" spans="1:1">
      <c r="A119" t="s">
        <v>586</v>
      </c>
    </row>
    <row r="120" spans="1:1">
      <c r="A120" t="s">
        <v>552</v>
      </c>
    </row>
    <row r="121" spans="1:1">
      <c r="A121" t="s">
        <v>609</v>
      </c>
    </row>
    <row r="122" spans="1:1">
      <c r="A122" t="s">
        <v>585</v>
      </c>
    </row>
    <row r="123" spans="1:1">
      <c r="A123" t="s">
        <v>586</v>
      </c>
    </row>
    <row r="124" spans="1:1">
      <c r="A124" t="s">
        <v>552</v>
      </c>
    </row>
    <row r="125" spans="1:1">
      <c r="A125" t="s">
        <v>610</v>
      </c>
    </row>
    <row r="126" spans="1:1">
      <c r="A126" t="s">
        <v>568</v>
      </c>
    </row>
    <row r="127" spans="1:1">
      <c r="A127" t="s">
        <v>596</v>
      </c>
    </row>
    <row r="128" spans="1:1">
      <c r="A128" t="s">
        <v>552</v>
      </c>
    </row>
    <row r="129" spans="1:1">
      <c r="A129" t="s">
        <v>611</v>
      </c>
    </row>
    <row r="130" spans="1:1">
      <c r="A130" t="s">
        <v>568</v>
      </c>
    </row>
    <row r="131" spans="1:1">
      <c r="A131" t="s">
        <v>569</v>
      </c>
    </row>
    <row r="132" spans="1:1">
      <c r="A132" t="s">
        <v>552</v>
      </c>
    </row>
    <row r="133" spans="1:1">
      <c r="A133" t="s">
        <v>612</v>
      </c>
    </row>
    <row r="134" spans="1:1">
      <c r="A134" t="s">
        <v>568</v>
      </c>
    </row>
    <row r="135" spans="1:1">
      <c r="A135" t="s">
        <v>569</v>
      </c>
    </row>
    <row r="136" spans="1:1">
      <c r="A136" t="s">
        <v>552</v>
      </c>
    </row>
    <row r="137" spans="1:1">
      <c r="A137" t="s">
        <v>613</v>
      </c>
    </row>
    <row r="138" spans="1:1">
      <c r="A138" t="s">
        <v>614</v>
      </c>
    </row>
    <row r="139" spans="1:1">
      <c r="A139" t="s">
        <v>615</v>
      </c>
    </row>
    <row r="140" spans="1:1">
      <c r="A140" t="s">
        <v>552</v>
      </c>
    </row>
    <row r="141" spans="1:1">
      <c r="A141" t="s">
        <v>616</v>
      </c>
    </row>
    <row r="142" spans="1:1">
      <c r="A142" t="s">
        <v>585</v>
      </c>
    </row>
    <row r="143" spans="1:1">
      <c r="A143" t="s">
        <v>589</v>
      </c>
    </row>
    <row r="144" spans="1:1">
      <c r="A144" t="s">
        <v>552</v>
      </c>
    </row>
    <row r="145" spans="1:1">
      <c r="A145" t="s">
        <v>617</v>
      </c>
    </row>
    <row r="146" spans="1:1">
      <c r="A146" t="s">
        <v>568</v>
      </c>
    </row>
    <row r="147" spans="1:1">
      <c r="A147" t="s">
        <v>596</v>
      </c>
    </row>
    <row r="148" spans="1:1">
      <c r="A148" t="s">
        <v>552</v>
      </c>
    </row>
    <row r="149" spans="1:1">
      <c r="A149" t="s">
        <v>618</v>
      </c>
    </row>
    <row r="150" spans="1:1">
      <c r="A150" t="s">
        <v>571</v>
      </c>
    </row>
    <row r="151" spans="1:1">
      <c r="A151" t="s">
        <v>572</v>
      </c>
    </row>
    <row r="152" spans="1:1">
      <c r="A152" t="s">
        <v>552</v>
      </c>
    </row>
    <row r="153" spans="1:1">
      <c r="A153" t="s">
        <v>619</v>
      </c>
    </row>
    <row r="154" spans="1:1">
      <c r="A154" t="s">
        <v>593</v>
      </c>
    </row>
    <row r="155" spans="1:1">
      <c r="A155" t="s">
        <v>569</v>
      </c>
    </row>
    <row r="156" spans="1:1">
      <c r="A156" t="s">
        <v>552</v>
      </c>
    </row>
    <row r="157" spans="1:1">
      <c r="A157" t="s">
        <v>620</v>
      </c>
    </row>
    <row r="158" spans="1:1">
      <c r="A158" t="s">
        <v>621</v>
      </c>
    </row>
    <row r="159" spans="1:1">
      <c r="A159" t="s">
        <v>622</v>
      </c>
    </row>
    <row r="160" spans="1:1">
      <c r="A160" t="s">
        <v>552</v>
      </c>
    </row>
    <row r="161" spans="1:1">
      <c r="A161" t="s">
        <v>623</v>
      </c>
    </row>
    <row r="162" spans="1:1">
      <c r="A162" t="s">
        <v>568</v>
      </c>
    </row>
    <row r="163" spans="1:1">
      <c r="A163" t="s">
        <v>596</v>
      </c>
    </row>
    <row r="164" spans="1:1">
      <c r="A164" t="s">
        <v>552</v>
      </c>
    </row>
    <row r="165" spans="1:1">
      <c r="A165" t="s">
        <v>624</v>
      </c>
    </row>
    <row r="166" spans="1:1">
      <c r="A166" t="s">
        <v>625</v>
      </c>
    </row>
    <row r="167" spans="1:1">
      <c r="A167" t="s">
        <v>626</v>
      </c>
    </row>
    <row r="168" spans="1:1">
      <c r="A168" t="s">
        <v>552</v>
      </c>
    </row>
    <row r="169" spans="1:1">
      <c r="A169" t="s">
        <v>627</v>
      </c>
    </row>
    <row r="170" spans="1:1">
      <c r="A170" t="s">
        <v>568</v>
      </c>
    </row>
    <row r="171" spans="1:1">
      <c r="A171" t="s">
        <v>569</v>
      </c>
    </row>
    <row r="172" spans="1:1">
      <c r="A172" t="s">
        <v>552</v>
      </c>
    </row>
    <row r="173" spans="1:1">
      <c r="A173" t="s">
        <v>628</v>
      </c>
    </row>
    <row r="174" spans="1:1">
      <c r="A174" t="s">
        <v>568</v>
      </c>
    </row>
    <row r="175" spans="1:1">
      <c r="A175" t="s">
        <v>589</v>
      </c>
    </row>
    <row r="176" spans="1:1">
      <c r="A176" t="s">
        <v>629</v>
      </c>
    </row>
    <row r="177" spans="1:1">
      <c r="A177" t="s">
        <v>552</v>
      </c>
    </row>
    <row r="178" spans="1:1">
      <c r="A178" t="s">
        <v>630</v>
      </c>
    </row>
    <row r="179" spans="1:1">
      <c r="A179" t="s">
        <v>631</v>
      </c>
    </row>
    <row r="180" spans="1:1">
      <c r="A180" t="s">
        <v>632</v>
      </c>
    </row>
    <row r="181" spans="1:1">
      <c r="A181" t="s">
        <v>552</v>
      </c>
    </row>
    <row r="182" spans="1:1">
      <c r="A182" t="s">
        <v>633</v>
      </c>
    </row>
    <row r="183" spans="1:1">
      <c r="A183" t="s">
        <v>634</v>
      </c>
    </row>
    <row r="184" spans="1:1">
      <c r="A184" t="s">
        <v>635</v>
      </c>
    </row>
    <row r="185" spans="1:1">
      <c r="A185" t="s">
        <v>546</v>
      </c>
    </row>
    <row r="186" spans="1:1">
      <c r="A186" t="s">
        <v>636</v>
      </c>
    </row>
    <row r="187" spans="1:1">
      <c r="A187" t="s">
        <v>637</v>
      </c>
    </row>
    <row r="188" spans="1:1">
      <c r="A188" t="s">
        <v>546</v>
      </c>
    </row>
    <row r="189" spans="1:1">
      <c r="A189" t="s">
        <v>547</v>
      </c>
    </row>
    <row r="190" spans="1:1">
      <c r="A190" t="s">
        <v>548</v>
      </c>
    </row>
    <row r="191" spans="1:1">
      <c r="A191" t="s">
        <v>546</v>
      </c>
    </row>
    <row r="192" spans="1:1">
      <c r="A192" t="s">
        <v>638</v>
      </c>
    </row>
    <row r="193" spans="1:1">
      <c r="A193" t="s">
        <v>639</v>
      </c>
    </row>
    <row r="194" spans="1:1">
      <c r="A194" t="s">
        <v>640</v>
      </c>
    </row>
    <row r="195" spans="1:1">
      <c r="A195" t="s">
        <v>552</v>
      </c>
    </row>
    <row r="196" spans="1:1">
      <c r="A196" t="s">
        <v>641</v>
      </c>
    </row>
    <row r="197" spans="1:1">
      <c r="A197" t="s">
        <v>642</v>
      </c>
    </row>
    <row r="198" spans="1:1">
      <c r="A198" t="s">
        <v>643</v>
      </c>
    </row>
    <row r="199" spans="1:1">
      <c r="A199" t="s">
        <v>552</v>
      </c>
    </row>
    <row r="200" spans="1:1">
      <c r="A200" t="s">
        <v>644</v>
      </c>
    </row>
    <row r="201" spans="1:1">
      <c r="A201" t="s">
        <v>645</v>
      </c>
    </row>
    <row r="202" spans="1:1">
      <c r="A202" t="s">
        <v>646</v>
      </c>
    </row>
    <row r="203" spans="1:1">
      <c r="A203" t="s">
        <v>647</v>
      </c>
    </row>
    <row r="204" spans="1:1">
      <c r="A204" t="s">
        <v>546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A7EAE-D6D1-4E1B-BE50-22D6EDA74193}">
  <dimension ref="A2:AH92"/>
  <sheetViews>
    <sheetView workbookViewId="0">
      <selection activeCell="AB11" sqref="AB11"/>
    </sheetView>
  </sheetViews>
  <sheetFormatPr defaultRowHeight="15"/>
  <cols>
    <col min="1" max="19" width="5.5703125" customWidth="1"/>
    <col min="22" max="22" width="12.7109375" bestFit="1" customWidth="1"/>
    <col min="23" max="24" width="13.140625" bestFit="1" customWidth="1"/>
    <col min="25" max="25" width="8.28515625" bestFit="1" customWidth="1"/>
    <col min="26" max="26" width="14.28515625" bestFit="1" customWidth="1"/>
    <col min="29" max="29" width="18.85546875" bestFit="1" customWidth="1"/>
    <col min="30" max="30" width="15.42578125" bestFit="1" customWidth="1"/>
  </cols>
  <sheetData>
    <row r="2" spans="1:34" ht="17.25">
      <c r="A2" s="46" t="s">
        <v>648</v>
      </c>
      <c r="B2" s="113" t="s">
        <v>649</v>
      </c>
      <c r="C2" s="114"/>
      <c r="D2" s="113" t="s">
        <v>650</v>
      </c>
      <c r="E2" s="114"/>
      <c r="F2" s="113" t="s">
        <v>651</v>
      </c>
      <c r="G2" s="114"/>
      <c r="H2" s="113" t="s">
        <v>652</v>
      </c>
      <c r="I2" s="114"/>
      <c r="J2" s="113" t="s">
        <v>653</v>
      </c>
      <c r="K2" s="114"/>
      <c r="L2" s="113" t="s">
        <v>654</v>
      </c>
      <c r="M2" s="114"/>
      <c r="N2" s="113" t="s">
        <v>655</v>
      </c>
      <c r="O2" s="114"/>
      <c r="P2" s="113" t="s">
        <v>656</v>
      </c>
      <c r="Q2" s="114"/>
      <c r="R2" s="113" t="s">
        <v>657</v>
      </c>
      <c r="S2" s="114"/>
      <c r="V2" t="s">
        <v>648</v>
      </c>
      <c r="W2" t="s">
        <v>658</v>
      </c>
      <c r="X2" t="s">
        <v>659</v>
      </c>
      <c r="Y2" t="s">
        <v>660</v>
      </c>
      <c r="Z2" t="s">
        <v>313</v>
      </c>
      <c r="AC2" s="50" t="s">
        <v>686</v>
      </c>
      <c r="AD2" s="50" t="s">
        <v>687</v>
      </c>
      <c r="AE2" s="50"/>
      <c r="AF2" s="50"/>
      <c r="AG2" s="50"/>
      <c r="AH2" s="50"/>
    </row>
    <row r="3" spans="1:34" ht="17.25">
      <c r="A3" s="115" t="s">
        <v>661</v>
      </c>
      <c r="B3" s="118" t="s">
        <v>662</v>
      </c>
      <c r="C3" s="119"/>
      <c r="D3" s="124" t="s">
        <v>663</v>
      </c>
      <c r="E3" s="125"/>
      <c r="F3" s="124" t="s">
        <v>663</v>
      </c>
      <c r="G3" s="125"/>
      <c r="H3" s="124" t="s">
        <v>664</v>
      </c>
      <c r="I3" s="125"/>
      <c r="J3" s="124" t="s">
        <v>663</v>
      </c>
      <c r="K3" s="125"/>
      <c r="L3" s="126" t="s">
        <v>665</v>
      </c>
      <c r="M3" s="127"/>
      <c r="N3" s="124" t="s">
        <v>665</v>
      </c>
      <c r="O3" s="125"/>
      <c r="P3" s="126" t="s">
        <v>665</v>
      </c>
      <c r="Q3" s="127"/>
      <c r="R3" s="124" t="s">
        <v>665</v>
      </c>
      <c r="S3" s="125"/>
      <c r="V3" t="s">
        <v>661</v>
      </c>
      <c r="W3" s="47">
        <v>0.32291666666666669</v>
      </c>
      <c r="X3" s="47">
        <v>0.33333333333333331</v>
      </c>
      <c r="Y3" t="s">
        <v>662</v>
      </c>
      <c r="Z3" s="48">
        <v>1.0416666666666666E-2</v>
      </c>
      <c r="AC3" s="51" t="s">
        <v>688</v>
      </c>
      <c r="AD3" s="51" t="s">
        <v>669</v>
      </c>
      <c r="AE3" s="51" t="s">
        <v>661</v>
      </c>
      <c r="AF3" s="51" t="s">
        <v>676</v>
      </c>
      <c r="AG3" s="51" t="s">
        <v>683</v>
      </c>
      <c r="AH3" s="51" t="s">
        <v>689</v>
      </c>
    </row>
    <row r="4" spans="1:34" ht="17.25">
      <c r="A4" s="116"/>
      <c r="B4" s="120"/>
      <c r="C4" s="121"/>
      <c r="D4" s="124" t="s">
        <v>666</v>
      </c>
      <c r="E4" s="125"/>
      <c r="F4" s="124" t="s">
        <v>666</v>
      </c>
      <c r="G4" s="125"/>
      <c r="H4" s="124" t="s">
        <v>667</v>
      </c>
      <c r="I4" s="125"/>
      <c r="J4" s="124" t="s">
        <v>666</v>
      </c>
      <c r="K4" s="125"/>
      <c r="L4" s="126" t="s">
        <v>665</v>
      </c>
      <c r="M4" s="127"/>
      <c r="N4" s="124" t="s">
        <v>665</v>
      </c>
      <c r="O4" s="125"/>
      <c r="P4" s="126" t="s">
        <v>665</v>
      </c>
      <c r="Q4" s="127"/>
      <c r="R4" s="124" t="s">
        <v>665</v>
      </c>
      <c r="S4" s="125"/>
      <c r="V4" t="s">
        <v>661</v>
      </c>
      <c r="W4" s="47">
        <v>0.36458333333333331</v>
      </c>
      <c r="X4" s="47">
        <v>0.36805555555555558</v>
      </c>
      <c r="Y4" t="s">
        <v>663</v>
      </c>
      <c r="Z4" s="48">
        <v>3.472222222222222E-3</v>
      </c>
      <c r="AC4" s="52" t="s">
        <v>665</v>
      </c>
      <c r="AD4" s="47">
        <v>5.5555555555555566E-2</v>
      </c>
      <c r="AE4" s="47">
        <v>9.3750000000000028E-2</v>
      </c>
      <c r="AF4" s="47">
        <v>3.8194444444444448E-2</v>
      </c>
      <c r="AG4" s="47"/>
      <c r="AH4" s="47">
        <v>0.18750000000000003</v>
      </c>
    </row>
    <row r="5" spans="1:34" ht="17.25">
      <c r="A5" s="117"/>
      <c r="B5" s="122"/>
      <c r="C5" s="123"/>
      <c r="D5" s="124" t="s">
        <v>665</v>
      </c>
      <c r="E5" s="125"/>
      <c r="F5" s="124" t="s">
        <v>665</v>
      </c>
      <c r="G5" s="125"/>
      <c r="H5" s="124" t="s">
        <v>668</v>
      </c>
      <c r="I5" s="125"/>
      <c r="J5" s="124" t="s">
        <v>668</v>
      </c>
      <c r="K5" s="125"/>
      <c r="L5" s="126" t="s">
        <v>665</v>
      </c>
      <c r="M5" s="127"/>
      <c r="N5" s="124" t="s">
        <v>665</v>
      </c>
      <c r="O5" s="125"/>
      <c r="P5" s="126" t="s">
        <v>665</v>
      </c>
      <c r="Q5" s="127"/>
      <c r="R5" s="124" t="s">
        <v>665</v>
      </c>
      <c r="S5" s="125"/>
      <c r="V5" t="s">
        <v>661</v>
      </c>
      <c r="W5" s="47">
        <v>0.39930555555555558</v>
      </c>
      <c r="X5" s="47">
        <v>0.40625</v>
      </c>
      <c r="Y5" t="s">
        <v>663</v>
      </c>
      <c r="Z5" s="48">
        <v>6.9444444444444441E-3</v>
      </c>
      <c r="AC5" s="52" t="s">
        <v>667</v>
      </c>
      <c r="AD5" s="47">
        <v>1.3888888888888888E-2</v>
      </c>
      <c r="AE5" s="47">
        <v>6.9444444444444441E-3</v>
      </c>
      <c r="AF5" s="47">
        <v>6.9444444444444441E-3</v>
      </c>
      <c r="AG5" s="47"/>
      <c r="AH5" s="47">
        <v>2.7777777777777776E-2</v>
      </c>
    </row>
    <row r="6" spans="1:34" ht="17.25">
      <c r="A6" s="128" t="s">
        <v>669</v>
      </c>
      <c r="B6" s="131" t="s">
        <v>670</v>
      </c>
      <c r="C6" s="132"/>
      <c r="D6" s="137" t="s">
        <v>671</v>
      </c>
      <c r="E6" s="138"/>
      <c r="F6" s="137" t="s">
        <v>672</v>
      </c>
      <c r="G6" s="138"/>
      <c r="H6" s="137" t="s">
        <v>671</v>
      </c>
      <c r="I6" s="138"/>
      <c r="J6" s="139" t="s">
        <v>673</v>
      </c>
      <c r="K6" s="140"/>
      <c r="L6" s="137" t="s">
        <v>671</v>
      </c>
      <c r="M6" s="138"/>
      <c r="N6" s="137" t="s">
        <v>674</v>
      </c>
      <c r="O6" s="138"/>
      <c r="P6" s="137" t="s">
        <v>665</v>
      </c>
      <c r="Q6" s="138"/>
      <c r="R6" s="137" t="s">
        <v>665</v>
      </c>
      <c r="S6" s="138"/>
      <c r="V6" t="s">
        <v>661</v>
      </c>
      <c r="W6" s="47">
        <v>0.4375</v>
      </c>
      <c r="X6" s="47">
        <v>0.44444444444444442</v>
      </c>
      <c r="Y6" t="s">
        <v>664</v>
      </c>
      <c r="Z6" s="48">
        <v>6.9444444444444441E-3</v>
      </c>
      <c r="AC6" s="52" t="s">
        <v>668</v>
      </c>
      <c r="AD6" s="47">
        <v>1.0416666666666666E-2</v>
      </c>
      <c r="AE6" s="47">
        <v>2.0833333333333332E-2</v>
      </c>
      <c r="AF6" s="47"/>
      <c r="AG6" s="47"/>
      <c r="AH6" s="47">
        <v>3.125E-2</v>
      </c>
    </row>
    <row r="7" spans="1:34" ht="17.25">
      <c r="A7" s="129"/>
      <c r="B7" s="133"/>
      <c r="C7" s="134"/>
      <c r="D7" s="137" t="s">
        <v>662</v>
      </c>
      <c r="E7" s="138"/>
      <c r="F7" s="137" t="s">
        <v>675</v>
      </c>
      <c r="G7" s="138"/>
      <c r="H7" s="137" t="s">
        <v>670</v>
      </c>
      <c r="I7" s="138"/>
      <c r="J7" s="137" t="s">
        <v>667</v>
      </c>
      <c r="K7" s="138"/>
      <c r="L7" s="137" t="s">
        <v>675</v>
      </c>
      <c r="M7" s="138"/>
      <c r="N7" s="137" t="s">
        <v>668</v>
      </c>
      <c r="O7" s="138"/>
      <c r="P7" s="137" t="s">
        <v>668</v>
      </c>
      <c r="Q7" s="138"/>
      <c r="R7" s="137" t="s">
        <v>665</v>
      </c>
      <c r="S7" s="138"/>
      <c r="V7" t="s">
        <v>661</v>
      </c>
      <c r="W7" s="47">
        <v>0.47569444444444442</v>
      </c>
      <c r="X7" s="47">
        <v>0.48958333333333331</v>
      </c>
      <c r="Y7" t="s">
        <v>663</v>
      </c>
      <c r="Z7" s="48">
        <v>1.3888888888888888E-2</v>
      </c>
      <c r="AC7" s="52" t="s">
        <v>663</v>
      </c>
      <c r="AD7" s="47"/>
      <c r="AE7" s="47">
        <v>2.4305555555555552E-2</v>
      </c>
      <c r="AF7" s="47"/>
      <c r="AG7" s="47"/>
      <c r="AH7" s="47">
        <v>2.4305555555555552E-2</v>
      </c>
    </row>
    <row r="8" spans="1:34" ht="17.25">
      <c r="A8" s="130"/>
      <c r="B8" s="135"/>
      <c r="C8" s="136"/>
      <c r="D8" s="137" t="s">
        <v>665</v>
      </c>
      <c r="E8" s="138"/>
      <c r="F8" s="137" t="s">
        <v>671</v>
      </c>
      <c r="G8" s="138"/>
      <c r="H8" s="137" t="s">
        <v>665</v>
      </c>
      <c r="I8" s="138"/>
      <c r="J8" s="137" t="s">
        <v>674</v>
      </c>
      <c r="K8" s="138"/>
      <c r="L8" s="137" t="s">
        <v>665</v>
      </c>
      <c r="M8" s="138"/>
      <c r="N8" s="137" t="s">
        <v>665</v>
      </c>
      <c r="O8" s="138"/>
      <c r="P8" s="137" t="s">
        <v>665</v>
      </c>
      <c r="Q8" s="138"/>
      <c r="R8" s="137" t="s">
        <v>665</v>
      </c>
      <c r="S8" s="138"/>
      <c r="V8" t="s">
        <v>661</v>
      </c>
      <c r="W8" s="47">
        <v>0.52083333333333337</v>
      </c>
      <c r="X8" s="47">
        <v>0.53125</v>
      </c>
      <c r="Y8" t="s">
        <v>665</v>
      </c>
      <c r="Z8" s="48">
        <v>1.0416666666666666E-2</v>
      </c>
      <c r="AC8" s="52" t="s">
        <v>671</v>
      </c>
      <c r="AD8" s="47">
        <v>2.7777777777777776E-2</v>
      </c>
      <c r="AE8" s="47"/>
      <c r="AF8" s="47"/>
      <c r="AG8" s="47"/>
      <c r="AH8" s="47">
        <v>2.7777777777777776E-2</v>
      </c>
    </row>
    <row r="9" spans="1:34" ht="17.25">
      <c r="A9" s="115" t="s">
        <v>676</v>
      </c>
      <c r="B9" s="118" t="s">
        <v>677</v>
      </c>
      <c r="C9" s="119"/>
      <c r="D9" s="124" t="s">
        <v>673</v>
      </c>
      <c r="E9" s="125"/>
      <c r="F9" s="124" t="s">
        <v>678</v>
      </c>
      <c r="G9" s="125"/>
      <c r="H9" s="124" t="s">
        <v>673</v>
      </c>
      <c r="I9" s="125"/>
      <c r="J9" s="124" t="s">
        <v>664</v>
      </c>
      <c r="K9" s="125"/>
      <c r="L9" s="124" t="s">
        <v>679</v>
      </c>
      <c r="M9" s="125"/>
      <c r="N9" s="124" t="s">
        <v>679</v>
      </c>
      <c r="O9" s="125"/>
      <c r="P9" s="124" t="s">
        <v>665</v>
      </c>
      <c r="Q9" s="125"/>
      <c r="R9" s="124" t="s">
        <v>665</v>
      </c>
      <c r="S9" s="125"/>
      <c r="V9" t="s">
        <v>661</v>
      </c>
      <c r="W9" s="47">
        <v>0.5625</v>
      </c>
      <c r="X9" s="47">
        <v>0.56944444444444442</v>
      </c>
      <c r="Y9" t="s">
        <v>665</v>
      </c>
      <c r="Z9" s="48">
        <v>6.9444444444444441E-3</v>
      </c>
      <c r="AC9" s="52" t="s">
        <v>670</v>
      </c>
      <c r="AD9" s="47">
        <v>3.8194444444444441E-2</v>
      </c>
      <c r="AE9" s="47"/>
      <c r="AF9" s="47"/>
      <c r="AG9" s="47">
        <v>6.9444444444444441E-3</v>
      </c>
      <c r="AH9" s="47">
        <v>4.5138888888888881E-2</v>
      </c>
    </row>
    <row r="10" spans="1:34" ht="17.25">
      <c r="A10" s="116"/>
      <c r="B10" s="120"/>
      <c r="C10" s="121"/>
      <c r="D10" s="124" t="s">
        <v>677</v>
      </c>
      <c r="E10" s="125"/>
      <c r="F10" s="124" t="s">
        <v>680</v>
      </c>
      <c r="G10" s="125"/>
      <c r="H10" s="124" t="s">
        <v>680</v>
      </c>
      <c r="I10" s="125"/>
      <c r="J10" s="124" t="s">
        <v>672</v>
      </c>
      <c r="K10" s="125"/>
      <c r="L10" s="124" t="s">
        <v>681</v>
      </c>
      <c r="M10" s="125"/>
      <c r="N10" s="124" t="s">
        <v>667</v>
      </c>
      <c r="O10" s="125"/>
      <c r="P10" s="124" t="s">
        <v>675</v>
      </c>
      <c r="Q10" s="125"/>
      <c r="R10" s="124" t="s">
        <v>665</v>
      </c>
      <c r="S10" s="125"/>
      <c r="V10" t="s">
        <v>661</v>
      </c>
      <c r="W10" s="47">
        <v>0.60069444444444442</v>
      </c>
      <c r="X10" s="47">
        <v>0.60416666666666663</v>
      </c>
      <c r="Y10" t="s">
        <v>665</v>
      </c>
      <c r="Z10" s="48">
        <v>3.472222222222222E-3</v>
      </c>
      <c r="AC10" s="52" t="s">
        <v>685</v>
      </c>
      <c r="AD10" s="47"/>
      <c r="AE10" s="47"/>
      <c r="AF10" s="47"/>
      <c r="AG10" s="47">
        <v>1.3888888888888888E-2</v>
      </c>
      <c r="AH10" s="47">
        <v>1.3888888888888888E-2</v>
      </c>
    </row>
    <row r="11" spans="1:34" ht="17.25">
      <c r="A11" s="117"/>
      <c r="B11" s="122"/>
      <c r="C11" s="123"/>
      <c r="D11" s="124" t="s">
        <v>665</v>
      </c>
      <c r="E11" s="125"/>
      <c r="F11" s="124" t="s">
        <v>679</v>
      </c>
      <c r="G11" s="125"/>
      <c r="H11" s="124" t="s">
        <v>675</v>
      </c>
      <c r="I11" s="125"/>
      <c r="J11" s="141" t="s">
        <v>682</v>
      </c>
      <c r="K11" s="142"/>
      <c r="L11" s="124" t="s">
        <v>680</v>
      </c>
      <c r="M11" s="125"/>
      <c r="N11" s="124" t="s">
        <v>665</v>
      </c>
      <c r="O11" s="125"/>
      <c r="P11" s="124" t="s">
        <v>665</v>
      </c>
      <c r="Q11" s="125"/>
      <c r="R11" s="124" t="s">
        <v>665</v>
      </c>
      <c r="S11" s="125"/>
      <c r="V11" t="s">
        <v>661</v>
      </c>
      <c r="W11" s="47">
        <v>0.63541666666666663</v>
      </c>
      <c r="X11" s="47">
        <v>0.64236111111111116</v>
      </c>
      <c r="Y11" t="s">
        <v>665</v>
      </c>
      <c r="Z11" s="48">
        <v>6.9444444444444441E-3</v>
      </c>
      <c r="AC11" s="52" t="s">
        <v>673</v>
      </c>
      <c r="AD11" s="47">
        <v>1.3888888888888888E-2</v>
      </c>
      <c r="AE11" s="47"/>
      <c r="AF11" s="47">
        <v>1.0416666666666666E-2</v>
      </c>
      <c r="AG11" s="47"/>
      <c r="AH11" s="47">
        <v>2.4305555555555552E-2</v>
      </c>
    </row>
    <row r="12" spans="1:34" ht="17.25">
      <c r="A12" s="49" t="s">
        <v>683</v>
      </c>
      <c r="B12" s="124" t="s">
        <v>684</v>
      </c>
      <c r="C12" s="125"/>
      <c r="D12" s="124" t="s">
        <v>664</v>
      </c>
      <c r="E12" s="125"/>
      <c r="F12" s="124" t="s">
        <v>670</v>
      </c>
      <c r="G12" s="125"/>
      <c r="H12" s="124" t="s">
        <v>684</v>
      </c>
      <c r="I12" s="125"/>
      <c r="J12" s="124" t="s">
        <v>685</v>
      </c>
      <c r="K12" s="125"/>
      <c r="L12" s="124" t="s">
        <v>678</v>
      </c>
      <c r="M12" s="125"/>
      <c r="N12" s="124" t="s">
        <v>681</v>
      </c>
      <c r="O12" s="125"/>
      <c r="P12" s="124" t="s">
        <v>674</v>
      </c>
      <c r="Q12" s="125"/>
      <c r="R12" s="124" t="s">
        <v>681</v>
      </c>
      <c r="S12" s="125"/>
      <c r="V12" t="s">
        <v>661</v>
      </c>
      <c r="W12" s="47">
        <v>0.32291666666666669</v>
      </c>
      <c r="X12" s="47">
        <v>0.33333333333333331</v>
      </c>
      <c r="Y12" t="s">
        <v>662</v>
      </c>
      <c r="Z12" s="48">
        <v>1.0416666666666666E-2</v>
      </c>
      <c r="AC12" s="52" t="s">
        <v>679</v>
      </c>
      <c r="AD12" s="47"/>
      <c r="AE12" s="47"/>
      <c r="AF12" s="47">
        <v>2.4305555555555556E-2</v>
      </c>
      <c r="AG12" s="47"/>
      <c r="AH12" s="47">
        <v>2.4305555555555556E-2</v>
      </c>
    </row>
    <row r="13" spans="1:34">
      <c r="V13" t="s">
        <v>661</v>
      </c>
      <c r="W13" s="47">
        <v>0.36458333333333331</v>
      </c>
      <c r="X13" s="47">
        <v>0.36805555555555558</v>
      </c>
      <c r="Y13" t="s">
        <v>666</v>
      </c>
      <c r="Z13" s="48">
        <v>3.472222222222222E-3</v>
      </c>
      <c r="AC13" s="52" t="s">
        <v>680</v>
      </c>
      <c r="AD13" s="47"/>
      <c r="AE13" s="47"/>
      <c r="AF13" s="47">
        <v>2.4305555555555552E-2</v>
      </c>
      <c r="AG13" s="47"/>
      <c r="AH13" s="47">
        <v>2.4305555555555552E-2</v>
      </c>
    </row>
    <row r="14" spans="1:34">
      <c r="V14" t="s">
        <v>661</v>
      </c>
      <c r="W14" s="47">
        <v>0.39930555555555558</v>
      </c>
      <c r="X14" s="47">
        <v>0.40625</v>
      </c>
      <c r="Y14" t="s">
        <v>666</v>
      </c>
      <c r="Z14" s="48">
        <v>6.9444444444444441E-3</v>
      </c>
      <c r="AC14" s="52" t="s">
        <v>664</v>
      </c>
      <c r="AD14" s="47"/>
      <c r="AE14" s="47">
        <v>6.9444444444444441E-3</v>
      </c>
      <c r="AF14" s="47">
        <v>1.3888888888888888E-2</v>
      </c>
      <c r="AG14" s="47">
        <v>3.472222222222222E-3</v>
      </c>
      <c r="AH14" s="47">
        <v>2.4305555555555552E-2</v>
      </c>
    </row>
    <row r="15" spans="1:34">
      <c r="V15" t="s">
        <v>661</v>
      </c>
      <c r="W15" s="47">
        <v>0.4375</v>
      </c>
      <c r="X15" s="47">
        <v>0.44444444444444442</v>
      </c>
      <c r="Y15" t="s">
        <v>667</v>
      </c>
      <c r="Z15" s="48">
        <v>6.9444444444444441E-3</v>
      </c>
      <c r="AC15" s="52" t="s">
        <v>675</v>
      </c>
      <c r="AD15" s="47">
        <v>1.7361111111111112E-2</v>
      </c>
      <c r="AE15" s="47"/>
      <c r="AF15" s="47">
        <v>1.0416666666666666E-2</v>
      </c>
      <c r="AG15" s="47"/>
      <c r="AH15" s="47">
        <v>2.7777777777777776E-2</v>
      </c>
    </row>
    <row r="16" spans="1:34">
      <c r="V16" t="s">
        <v>661</v>
      </c>
      <c r="W16" s="47">
        <v>0.47569444444444442</v>
      </c>
      <c r="X16" s="47">
        <v>0.48958333333333331</v>
      </c>
      <c r="Y16" t="s">
        <v>666</v>
      </c>
      <c r="Z16" s="48">
        <v>1.3888888888888888E-2</v>
      </c>
      <c r="AC16" s="52" t="s">
        <v>662</v>
      </c>
      <c r="AD16" s="47">
        <v>3.472222222222222E-3</v>
      </c>
      <c r="AE16" s="47">
        <v>3.125E-2</v>
      </c>
      <c r="AF16" s="47"/>
      <c r="AG16" s="47"/>
      <c r="AH16" s="47">
        <v>3.4722222222222224E-2</v>
      </c>
    </row>
    <row r="17" spans="22:34">
      <c r="V17" t="s">
        <v>661</v>
      </c>
      <c r="W17" s="47">
        <v>0.52083333333333337</v>
      </c>
      <c r="X17" s="47">
        <v>0.53125</v>
      </c>
      <c r="Y17" t="s">
        <v>665</v>
      </c>
      <c r="Z17" s="48">
        <v>1.0416666666666666E-2</v>
      </c>
      <c r="AC17" s="52" t="s">
        <v>681</v>
      </c>
      <c r="AD17" s="47"/>
      <c r="AE17" s="47"/>
      <c r="AF17" s="47">
        <v>1.0416666666666666E-2</v>
      </c>
      <c r="AG17" s="47">
        <v>1.3888888888888888E-2</v>
      </c>
      <c r="AH17" s="47">
        <v>2.4305555555555552E-2</v>
      </c>
    </row>
    <row r="18" spans="22:34">
      <c r="V18" t="s">
        <v>661</v>
      </c>
      <c r="W18" s="47">
        <v>0.5625</v>
      </c>
      <c r="X18" s="47">
        <v>0.56944444444444442</v>
      </c>
      <c r="Y18" t="s">
        <v>665</v>
      </c>
      <c r="Z18" s="48">
        <v>6.9444444444444441E-3</v>
      </c>
      <c r="AC18" s="52" t="s">
        <v>672</v>
      </c>
      <c r="AD18" s="47">
        <v>6.9444444444444441E-3</v>
      </c>
      <c r="AE18" s="47"/>
      <c r="AF18" s="47">
        <v>1.3888888888888888E-2</v>
      </c>
      <c r="AG18" s="47"/>
      <c r="AH18" s="47">
        <v>2.0833333333333332E-2</v>
      </c>
    </row>
    <row r="19" spans="22:34">
      <c r="V19" t="s">
        <v>661</v>
      </c>
      <c r="W19" s="47">
        <v>0.60069444444444442</v>
      </c>
      <c r="X19" s="47">
        <v>0.60416666666666663</v>
      </c>
      <c r="Y19" t="s">
        <v>665</v>
      </c>
      <c r="Z19" s="48">
        <v>3.472222222222222E-3</v>
      </c>
      <c r="AC19" s="52" t="s">
        <v>677</v>
      </c>
      <c r="AD19" s="47"/>
      <c r="AE19" s="47"/>
      <c r="AF19" s="47">
        <v>3.4722222222222217E-2</v>
      </c>
      <c r="AG19" s="47"/>
      <c r="AH19" s="47">
        <v>3.4722222222222217E-2</v>
      </c>
    </row>
    <row r="20" spans="22:34">
      <c r="V20" t="s">
        <v>661</v>
      </c>
      <c r="W20" s="47">
        <v>0.63541666666666663</v>
      </c>
      <c r="X20" s="47">
        <v>0.64236111111111116</v>
      </c>
      <c r="Y20" t="s">
        <v>665</v>
      </c>
      <c r="Z20" s="48">
        <v>6.9444444444444441E-3</v>
      </c>
      <c r="AC20" s="52" t="s">
        <v>678</v>
      </c>
      <c r="AD20" s="47"/>
      <c r="AE20" s="47"/>
      <c r="AF20" s="47">
        <v>6.9444444444444441E-3</v>
      </c>
      <c r="AG20" s="47">
        <v>1.0416666666666666E-2</v>
      </c>
      <c r="AH20" s="47">
        <v>1.7361111111111112E-2</v>
      </c>
    </row>
    <row r="21" spans="22:34">
      <c r="V21" t="s">
        <v>661</v>
      </c>
      <c r="W21" s="47">
        <v>0.32291666666666669</v>
      </c>
      <c r="X21" s="47">
        <v>0.33333333333333331</v>
      </c>
      <c r="Y21" t="s">
        <v>662</v>
      </c>
      <c r="Z21" s="48">
        <v>1.0416666666666666E-2</v>
      </c>
      <c r="AC21" s="52" t="s">
        <v>682</v>
      </c>
      <c r="AD21" s="47"/>
      <c r="AE21" s="47"/>
      <c r="AF21" s="47">
        <v>1.3888888888888888E-2</v>
      </c>
      <c r="AG21" s="47"/>
      <c r="AH21" s="47">
        <v>1.3888888888888888E-2</v>
      </c>
    </row>
    <row r="22" spans="22:34">
      <c r="V22" t="s">
        <v>661</v>
      </c>
      <c r="W22" s="47">
        <v>0.36458333333333331</v>
      </c>
      <c r="X22" s="47">
        <v>0.36805555555555558</v>
      </c>
      <c r="Y22" t="s">
        <v>665</v>
      </c>
      <c r="Z22" s="48">
        <v>3.472222222222222E-3</v>
      </c>
      <c r="AC22" s="52" t="s">
        <v>666</v>
      </c>
      <c r="AD22" s="47"/>
      <c r="AE22" s="47">
        <v>2.4305555555555552E-2</v>
      </c>
      <c r="AF22" s="47"/>
      <c r="AG22" s="47"/>
      <c r="AH22" s="47">
        <v>2.4305555555555552E-2</v>
      </c>
    </row>
    <row r="23" spans="22:34">
      <c r="V23" t="s">
        <v>661</v>
      </c>
      <c r="W23" s="47">
        <v>0.39930555555555558</v>
      </c>
      <c r="X23" s="47">
        <v>0.40625</v>
      </c>
      <c r="Y23" t="s">
        <v>665</v>
      </c>
      <c r="Z23" s="48">
        <v>6.9444444444444441E-3</v>
      </c>
      <c r="AC23" s="52" t="s">
        <v>674</v>
      </c>
      <c r="AD23" s="47">
        <v>2.0833333333333332E-2</v>
      </c>
      <c r="AE23" s="47"/>
      <c r="AF23" s="47"/>
      <c r="AG23" s="47">
        <v>3.472222222222222E-3</v>
      </c>
      <c r="AH23" s="47">
        <v>2.4305555555555552E-2</v>
      </c>
    </row>
    <row r="24" spans="22:34">
      <c r="V24" t="s">
        <v>661</v>
      </c>
      <c r="W24" s="47">
        <v>0.4375</v>
      </c>
      <c r="X24" s="47">
        <v>0.44444444444444442</v>
      </c>
      <c r="Y24" t="s">
        <v>668</v>
      </c>
      <c r="Z24" s="48">
        <v>6.9444444444444441E-3</v>
      </c>
      <c r="AC24" s="52" t="s">
        <v>684</v>
      </c>
      <c r="AD24" s="47"/>
      <c r="AE24" s="47"/>
      <c r="AF24" s="47"/>
      <c r="AG24" s="47">
        <v>1.7361111111111112E-2</v>
      </c>
      <c r="AH24" s="47">
        <v>1.7361111111111112E-2</v>
      </c>
    </row>
    <row r="25" spans="22:34">
      <c r="V25" t="s">
        <v>661</v>
      </c>
      <c r="W25" s="47">
        <v>0.47569444444444442</v>
      </c>
      <c r="X25" s="47">
        <v>0.48958333333333331</v>
      </c>
      <c r="Y25" t="s">
        <v>668</v>
      </c>
      <c r="Z25" s="48">
        <v>1.3888888888888888E-2</v>
      </c>
      <c r="AC25" s="53" t="s">
        <v>689</v>
      </c>
      <c r="AD25" s="54">
        <v>0.20833333333333334</v>
      </c>
      <c r="AE25" s="54">
        <v>0.20833333333333337</v>
      </c>
      <c r="AF25" s="54">
        <v>0.20833333333333331</v>
      </c>
      <c r="AG25" s="54">
        <v>6.9444444444444448E-2</v>
      </c>
      <c r="AH25" s="54">
        <v>0.69444444444444475</v>
      </c>
    </row>
    <row r="26" spans="22:34">
      <c r="V26" t="s">
        <v>661</v>
      </c>
      <c r="W26" s="47">
        <v>0.52083333333333337</v>
      </c>
      <c r="X26" s="47">
        <v>0.53125</v>
      </c>
      <c r="Y26" t="s">
        <v>665</v>
      </c>
      <c r="Z26" s="48">
        <v>1.0416666666666666E-2</v>
      </c>
    </row>
    <row r="27" spans="22:34">
      <c r="V27" t="s">
        <v>661</v>
      </c>
      <c r="W27" s="47">
        <v>0.5625</v>
      </c>
      <c r="X27" s="47">
        <v>0.56944444444444442</v>
      </c>
      <c r="Y27" t="s">
        <v>665</v>
      </c>
      <c r="Z27" s="48">
        <v>6.9444444444444441E-3</v>
      </c>
    </row>
    <row r="28" spans="22:34">
      <c r="V28" t="s">
        <v>661</v>
      </c>
      <c r="W28" s="47">
        <v>0.60069444444444442</v>
      </c>
      <c r="X28" s="47">
        <v>0.60416666666666663</v>
      </c>
      <c r="Y28" t="s">
        <v>665</v>
      </c>
      <c r="Z28" s="48">
        <v>3.472222222222222E-3</v>
      </c>
    </row>
    <row r="29" spans="22:34">
      <c r="V29" t="s">
        <v>661</v>
      </c>
      <c r="W29" s="47">
        <v>0.63541666666666663</v>
      </c>
      <c r="X29" s="47">
        <v>0.64236111111111116</v>
      </c>
      <c r="Y29" t="s">
        <v>665</v>
      </c>
      <c r="Z29" s="48">
        <v>6.9444444444444441E-3</v>
      </c>
    </row>
    <row r="30" spans="22:34">
      <c r="V30" t="s">
        <v>669</v>
      </c>
      <c r="W30" s="47">
        <v>0.32291666666666669</v>
      </c>
      <c r="X30" s="47">
        <v>0.33333333333333331</v>
      </c>
      <c r="Y30" t="s">
        <v>670</v>
      </c>
      <c r="Z30" s="48">
        <v>1.0416666666666666E-2</v>
      </c>
    </row>
    <row r="31" spans="22:34">
      <c r="V31" t="s">
        <v>669</v>
      </c>
      <c r="W31" s="47">
        <v>0.36458333333333331</v>
      </c>
      <c r="X31" s="47">
        <v>0.36805555555555558</v>
      </c>
      <c r="Y31" t="s">
        <v>671</v>
      </c>
      <c r="Z31" s="48">
        <v>3.472222222222222E-3</v>
      </c>
    </row>
    <row r="32" spans="22:34">
      <c r="V32" t="s">
        <v>669</v>
      </c>
      <c r="W32" s="47">
        <v>0.39930555555555558</v>
      </c>
      <c r="X32" s="47">
        <v>0.40625</v>
      </c>
      <c r="Y32" t="s">
        <v>672</v>
      </c>
      <c r="Z32" s="48">
        <v>6.9444444444444441E-3</v>
      </c>
    </row>
    <row r="33" spans="22:26">
      <c r="V33" t="s">
        <v>669</v>
      </c>
      <c r="W33" s="47">
        <v>0.4375</v>
      </c>
      <c r="X33" s="47">
        <v>0.44444444444444442</v>
      </c>
      <c r="Y33" t="s">
        <v>671</v>
      </c>
      <c r="Z33" s="48">
        <v>6.9444444444444441E-3</v>
      </c>
    </row>
    <row r="34" spans="22:26">
      <c r="V34" t="s">
        <v>669</v>
      </c>
      <c r="W34" s="47">
        <v>0.47569444444444442</v>
      </c>
      <c r="X34" s="47">
        <v>0.48958333333333331</v>
      </c>
      <c r="Y34" t="s">
        <v>673</v>
      </c>
      <c r="Z34" s="48">
        <v>1.3888888888888888E-2</v>
      </c>
    </row>
    <row r="35" spans="22:26">
      <c r="V35" t="s">
        <v>669</v>
      </c>
      <c r="W35" s="47">
        <v>0.52083333333333337</v>
      </c>
      <c r="X35" s="47">
        <v>0.53125</v>
      </c>
      <c r="Y35" t="s">
        <v>671</v>
      </c>
      <c r="Z35" s="48">
        <v>1.0416666666666666E-2</v>
      </c>
    </row>
    <row r="36" spans="22:26">
      <c r="V36" t="s">
        <v>669</v>
      </c>
      <c r="W36" s="47">
        <v>0.5625</v>
      </c>
      <c r="X36" s="47">
        <v>0.56944444444444442</v>
      </c>
      <c r="Y36" t="s">
        <v>674</v>
      </c>
      <c r="Z36" s="48">
        <v>6.9444444444444441E-3</v>
      </c>
    </row>
    <row r="37" spans="22:26">
      <c r="V37" t="s">
        <v>669</v>
      </c>
      <c r="W37" s="47">
        <v>0.60069444444444442</v>
      </c>
      <c r="X37" s="47">
        <v>0.60416666666666663</v>
      </c>
      <c r="Y37" t="s">
        <v>665</v>
      </c>
      <c r="Z37" s="48">
        <v>3.472222222222222E-3</v>
      </c>
    </row>
    <row r="38" spans="22:26">
      <c r="V38" t="s">
        <v>669</v>
      </c>
      <c r="W38" s="47">
        <v>0.63541666666666663</v>
      </c>
      <c r="X38" s="47">
        <v>0.64236111111111116</v>
      </c>
      <c r="Y38" t="s">
        <v>665</v>
      </c>
      <c r="Z38" s="48">
        <v>6.9444444444444441E-3</v>
      </c>
    </row>
    <row r="39" spans="22:26">
      <c r="V39" t="s">
        <v>669</v>
      </c>
      <c r="W39" s="47">
        <v>0.32291666666666669</v>
      </c>
      <c r="X39" s="47">
        <v>0.33333333333333331</v>
      </c>
      <c r="Y39" t="s">
        <v>670</v>
      </c>
      <c r="Z39" s="48">
        <v>1.0416666666666666E-2</v>
      </c>
    </row>
    <row r="40" spans="22:26">
      <c r="V40" t="s">
        <v>669</v>
      </c>
      <c r="W40" s="47">
        <v>0.36458333333333331</v>
      </c>
      <c r="X40" s="47">
        <v>0.36805555555555558</v>
      </c>
      <c r="Y40" t="s">
        <v>662</v>
      </c>
      <c r="Z40" s="48">
        <v>3.472222222222222E-3</v>
      </c>
    </row>
    <row r="41" spans="22:26">
      <c r="V41" t="s">
        <v>669</v>
      </c>
      <c r="W41" s="47">
        <v>0.39930555555555558</v>
      </c>
      <c r="X41" s="47">
        <v>0.40625</v>
      </c>
      <c r="Y41" t="s">
        <v>675</v>
      </c>
      <c r="Z41" s="48">
        <v>6.9444444444444441E-3</v>
      </c>
    </row>
    <row r="42" spans="22:26">
      <c r="V42" t="s">
        <v>669</v>
      </c>
      <c r="W42" s="47">
        <v>0.4375</v>
      </c>
      <c r="X42" s="47">
        <v>0.44444444444444442</v>
      </c>
      <c r="Y42" t="s">
        <v>670</v>
      </c>
      <c r="Z42" s="48">
        <v>6.9444444444444441E-3</v>
      </c>
    </row>
    <row r="43" spans="22:26">
      <c r="V43" t="s">
        <v>669</v>
      </c>
      <c r="W43" s="47">
        <v>0.47569444444444442</v>
      </c>
      <c r="X43" s="47">
        <v>0.48958333333333331</v>
      </c>
      <c r="Y43" t="s">
        <v>667</v>
      </c>
      <c r="Z43" s="48">
        <v>1.3888888888888888E-2</v>
      </c>
    </row>
    <row r="44" spans="22:26">
      <c r="V44" t="s">
        <v>669</v>
      </c>
      <c r="W44" s="47">
        <v>0.52083333333333337</v>
      </c>
      <c r="X44" s="47">
        <v>0.53125</v>
      </c>
      <c r="Y44" t="s">
        <v>675</v>
      </c>
      <c r="Z44" s="48">
        <v>1.0416666666666666E-2</v>
      </c>
    </row>
    <row r="45" spans="22:26">
      <c r="V45" t="s">
        <v>669</v>
      </c>
      <c r="W45" s="47">
        <v>0.5625</v>
      </c>
      <c r="X45" s="47">
        <v>0.56944444444444442</v>
      </c>
      <c r="Y45" t="s">
        <v>668</v>
      </c>
      <c r="Z45" s="48">
        <v>6.9444444444444441E-3</v>
      </c>
    </row>
    <row r="46" spans="22:26">
      <c r="V46" t="s">
        <v>669</v>
      </c>
      <c r="W46" s="47">
        <v>0.60069444444444442</v>
      </c>
      <c r="X46" s="47">
        <v>0.60416666666666663</v>
      </c>
      <c r="Y46" t="s">
        <v>668</v>
      </c>
      <c r="Z46" s="48">
        <v>3.472222222222222E-3</v>
      </c>
    </row>
    <row r="47" spans="22:26">
      <c r="V47" t="s">
        <v>669</v>
      </c>
      <c r="W47" s="47">
        <v>0.63541666666666663</v>
      </c>
      <c r="X47" s="47">
        <v>0.64236111111111116</v>
      </c>
      <c r="Y47" t="s">
        <v>665</v>
      </c>
      <c r="Z47" s="48">
        <v>6.9444444444444441E-3</v>
      </c>
    </row>
    <row r="48" spans="22:26">
      <c r="V48" t="s">
        <v>669</v>
      </c>
      <c r="W48" s="47">
        <v>0.32291666666666669</v>
      </c>
      <c r="X48" s="47">
        <v>0.33333333333333331</v>
      </c>
      <c r="Y48" t="s">
        <v>670</v>
      </c>
      <c r="Z48" s="48">
        <v>1.0416666666666666E-2</v>
      </c>
    </row>
    <row r="49" spans="22:26">
      <c r="V49" t="s">
        <v>669</v>
      </c>
      <c r="W49" s="47">
        <v>0.36458333333333331</v>
      </c>
      <c r="X49" s="47">
        <v>0.36805555555555558</v>
      </c>
      <c r="Y49" t="s">
        <v>665</v>
      </c>
      <c r="Z49" s="48">
        <v>3.472222222222222E-3</v>
      </c>
    </row>
    <row r="50" spans="22:26">
      <c r="V50" t="s">
        <v>669</v>
      </c>
      <c r="W50" s="47">
        <v>0.39930555555555558</v>
      </c>
      <c r="X50" s="47">
        <v>0.40625</v>
      </c>
      <c r="Y50" t="s">
        <v>671</v>
      </c>
      <c r="Z50" s="48">
        <v>6.9444444444444441E-3</v>
      </c>
    </row>
    <row r="51" spans="22:26">
      <c r="V51" t="s">
        <v>669</v>
      </c>
      <c r="W51" s="47">
        <v>0.4375</v>
      </c>
      <c r="X51" s="47">
        <v>0.44444444444444442</v>
      </c>
      <c r="Y51" t="s">
        <v>665</v>
      </c>
      <c r="Z51" s="48">
        <v>6.9444444444444441E-3</v>
      </c>
    </row>
    <row r="52" spans="22:26">
      <c r="V52" t="s">
        <v>669</v>
      </c>
      <c r="W52" s="47">
        <v>0.47569444444444442</v>
      </c>
      <c r="X52" s="47">
        <v>0.48958333333333331</v>
      </c>
      <c r="Y52" t="s">
        <v>674</v>
      </c>
      <c r="Z52" s="48">
        <v>1.3888888888888888E-2</v>
      </c>
    </row>
    <row r="53" spans="22:26">
      <c r="V53" t="s">
        <v>669</v>
      </c>
      <c r="W53" s="47">
        <v>0.52083333333333337</v>
      </c>
      <c r="X53" s="47">
        <v>0.53125</v>
      </c>
      <c r="Y53" t="s">
        <v>665</v>
      </c>
      <c r="Z53" s="48">
        <v>1.0416666666666666E-2</v>
      </c>
    </row>
    <row r="54" spans="22:26">
      <c r="V54" t="s">
        <v>669</v>
      </c>
      <c r="W54" s="47">
        <v>0.5625</v>
      </c>
      <c r="X54" s="47">
        <v>0.56944444444444442</v>
      </c>
      <c r="Y54" t="s">
        <v>665</v>
      </c>
      <c r="Z54" s="48">
        <v>6.9444444444444441E-3</v>
      </c>
    </row>
    <row r="55" spans="22:26">
      <c r="V55" t="s">
        <v>669</v>
      </c>
      <c r="W55" s="47">
        <v>0.60069444444444442</v>
      </c>
      <c r="X55" s="47">
        <v>0.60416666666666663</v>
      </c>
      <c r="Y55" t="s">
        <v>665</v>
      </c>
      <c r="Z55" s="48">
        <v>3.472222222222222E-3</v>
      </c>
    </row>
    <row r="56" spans="22:26">
      <c r="V56" t="s">
        <v>669</v>
      </c>
      <c r="W56" s="47">
        <v>0.63541666666666663</v>
      </c>
      <c r="X56" s="47">
        <v>0.64236111111111116</v>
      </c>
      <c r="Y56" t="s">
        <v>665</v>
      </c>
      <c r="Z56" s="48">
        <v>6.9444444444444441E-3</v>
      </c>
    </row>
    <row r="57" spans="22:26">
      <c r="V57" t="s">
        <v>676</v>
      </c>
      <c r="W57" s="47">
        <v>0.32291666666666669</v>
      </c>
      <c r="X57" s="47">
        <v>0.33333333333333331</v>
      </c>
      <c r="Y57" t="s">
        <v>677</v>
      </c>
      <c r="Z57" s="48">
        <v>1.0416666666666666E-2</v>
      </c>
    </row>
    <row r="58" spans="22:26">
      <c r="V58" t="s">
        <v>676</v>
      </c>
      <c r="W58" s="47">
        <v>0.36458333333333331</v>
      </c>
      <c r="X58" s="47">
        <v>0.36805555555555558</v>
      </c>
      <c r="Y58" t="s">
        <v>673</v>
      </c>
      <c r="Z58" s="48">
        <v>3.472222222222222E-3</v>
      </c>
    </row>
    <row r="59" spans="22:26">
      <c r="V59" t="s">
        <v>676</v>
      </c>
      <c r="W59" s="47">
        <v>0.39930555555555558</v>
      </c>
      <c r="X59" s="47">
        <v>0.40625</v>
      </c>
      <c r="Y59" t="s">
        <v>678</v>
      </c>
      <c r="Z59" s="48">
        <v>6.9444444444444441E-3</v>
      </c>
    </row>
    <row r="60" spans="22:26">
      <c r="V60" t="s">
        <v>676</v>
      </c>
      <c r="W60" s="47">
        <v>0.4375</v>
      </c>
      <c r="X60" s="47">
        <v>0.44444444444444442</v>
      </c>
      <c r="Y60" t="s">
        <v>673</v>
      </c>
      <c r="Z60" s="48">
        <v>6.9444444444444441E-3</v>
      </c>
    </row>
    <row r="61" spans="22:26">
      <c r="V61" t="s">
        <v>676</v>
      </c>
      <c r="W61" s="47">
        <v>0.47569444444444442</v>
      </c>
      <c r="X61" s="47">
        <v>0.48958333333333331</v>
      </c>
      <c r="Y61" t="s">
        <v>664</v>
      </c>
      <c r="Z61" s="48">
        <v>1.3888888888888888E-2</v>
      </c>
    </row>
    <row r="62" spans="22:26">
      <c r="V62" t="s">
        <v>676</v>
      </c>
      <c r="W62" s="47">
        <v>0.52083333333333337</v>
      </c>
      <c r="X62" s="47">
        <v>0.53125</v>
      </c>
      <c r="Y62" t="s">
        <v>679</v>
      </c>
      <c r="Z62" s="48">
        <v>1.0416666666666666E-2</v>
      </c>
    </row>
    <row r="63" spans="22:26">
      <c r="V63" t="s">
        <v>676</v>
      </c>
      <c r="W63" s="47">
        <v>0.5625</v>
      </c>
      <c r="X63" s="47">
        <v>0.56944444444444442</v>
      </c>
      <c r="Y63" t="s">
        <v>679</v>
      </c>
      <c r="Z63" s="48">
        <v>6.9444444444444441E-3</v>
      </c>
    </row>
    <row r="64" spans="22:26">
      <c r="V64" t="s">
        <v>676</v>
      </c>
      <c r="W64" s="47">
        <v>0.60069444444444442</v>
      </c>
      <c r="X64" s="47">
        <v>0.60416666666666663</v>
      </c>
      <c r="Y64" t="s">
        <v>665</v>
      </c>
      <c r="Z64" s="48">
        <v>3.472222222222222E-3</v>
      </c>
    </row>
    <row r="65" spans="22:26">
      <c r="V65" t="s">
        <v>676</v>
      </c>
      <c r="W65" s="47">
        <v>0.63541666666666663</v>
      </c>
      <c r="X65" s="47">
        <v>0.64236111111111116</v>
      </c>
      <c r="Y65" t="s">
        <v>665</v>
      </c>
      <c r="Z65" s="48">
        <v>6.9444444444444441E-3</v>
      </c>
    </row>
    <row r="66" spans="22:26">
      <c r="V66" t="s">
        <v>676</v>
      </c>
      <c r="W66" s="47">
        <v>0.32291666666666669</v>
      </c>
      <c r="X66" s="47">
        <v>0.33333333333333331</v>
      </c>
      <c r="Y66" t="s">
        <v>677</v>
      </c>
      <c r="Z66" s="48">
        <v>1.0416666666666666E-2</v>
      </c>
    </row>
    <row r="67" spans="22:26">
      <c r="V67" t="s">
        <v>676</v>
      </c>
      <c r="W67" s="47">
        <v>0.36458333333333331</v>
      </c>
      <c r="X67" s="47">
        <v>0.36805555555555558</v>
      </c>
      <c r="Y67" t="s">
        <v>677</v>
      </c>
      <c r="Z67" s="48">
        <v>3.472222222222222E-3</v>
      </c>
    </row>
    <row r="68" spans="22:26">
      <c r="V68" t="s">
        <v>676</v>
      </c>
      <c r="W68" s="47">
        <v>0.39930555555555558</v>
      </c>
      <c r="X68" s="47">
        <v>0.40625</v>
      </c>
      <c r="Y68" t="s">
        <v>680</v>
      </c>
      <c r="Z68" s="48">
        <v>6.9444444444444441E-3</v>
      </c>
    </row>
    <row r="69" spans="22:26">
      <c r="V69" t="s">
        <v>676</v>
      </c>
      <c r="W69" s="47">
        <v>0.4375</v>
      </c>
      <c r="X69" s="47">
        <v>0.44444444444444442</v>
      </c>
      <c r="Y69" t="s">
        <v>680</v>
      </c>
      <c r="Z69" s="48">
        <v>6.9444444444444441E-3</v>
      </c>
    </row>
    <row r="70" spans="22:26">
      <c r="V70" t="s">
        <v>676</v>
      </c>
      <c r="W70" s="47">
        <v>0.47569444444444442</v>
      </c>
      <c r="X70" s="47">
        <v>0.48958333333333331</v>
      </c>
      <c r="Y70" t="s">
        <v>672</v>
      </c>
      <c r="Z70" s="48">
        <v>1.3888888888888888E-2</v>
      </c>
    </row>
    <row r="71" spans="22:26">
      <c r="V71" t="s">
        <v>676</v>
      </c>
      <c r="W71" s="47">
        <v>0.52083333333333337</v>
      </c>
      <c r="X71" s="47">
        <v>0.53125</v>
      </c>
      <c r="Y71" t="s">
        <v>681</v>
      </c>
      <c r="Z71" s="48">
        <v>1.0416666666666666E-2</v>
      </c>
    </row>
    <row r="72" spans="22:26">
      <c r="V72" t="s">
        <v>676</v>
      </c>
      <c r="W72" s="47">
        <v>0.5625</v>
      </c>
      <c r="X72" s="47">
        <v>0.56944444444444442</v>
      </c>
      <c r="Y72" t="s">
        <v>667</v>
      </c>
      <c r="Z72" s="48">
        <v>6.9444444444444441E-3</v>
      </c>
    </row>
    <row r="73" spans="22:26">
      <c r="V73" t="s">
        <v>676</v>
      </c>
      <c r="W73" s="47">
        <v>0.60069444444444442</v>
      </c>
      <c r="X73" s="47">
        <v>0.60416666666666663</v>
      </c>
      <c r="Y73" t="s">
        <v>675</v>
      </c>
      <c r="Z73" s="48">
        <v>3.472222222222222E-3</v>
      </c>
    </row>
    <row r="74" spans="22:26">
      <c r="V74" t="s">
        <v>676</v>
      </c>
      <c r="W74" s="47">
        <v>0.63541666666666663</v>
      </c>
      <c r="X74" s="47">
        <v>0.64236111111111116</v>
      </c>
      <c r="Y74" t="s">
        <v>665</v>
      </c>
      <c r="Z74" s="48">
        <v>6.9444444444444441E-3</v>
      </c>
    </row>
    <row r="75" spans="22:26">
      <c r="V75" t="s">
        <v>676</v>
      </c>
      <c r="W75" s="47">
        <v>0.32291666666666669</v>
      </c>
      <c r="X75" s="47">
        <v>0.33333333333333331</v>
      </c>
      <c r="Y75" t="s">
        <v>677</v>
      </c>
      <c r="Z75" s="48">
        <v>1.0416666666666666E-2</v>
      </c>
    </row>
    <row r="76" spans="22:26">
      <c r="V76" t="s">
        <v>676</v>
      </c>
      <c r="W76" s="47">
        <v>0.36458333333333331</v>
      </c>
      <c r="X76" s="47">
        <v>0.36805555555555558</v>
      </c>
      <c r="Y76" t="s">
        <v>665</v>
      </c>
      <c r="Z76" s="48">
        <v>3.472222222222222E-3</v>
      </c>
    </row>
    <row r="77" spans="22:26">
      <c r="V77" t="s">
        <v>676</v>
      </c>
      <c r="W77" s="47">
        <v>0.39930555555555558</v>
      </c>
      <c r="X77" s="47">
        <v>0.40625</v>
      </c>
      <c r="Y77" t="s">
        <v>679</v>
      </c>
      <c r="Z77" s="48">
        <v>6.9444444444444441E-3</v>
      </c>
    </row>
    <row r="78" spans="22:26">
      <c r="V78" t="s">
        <v>676</v>
      </c>
      <c r="W78" s="47">
        <v>0.4375</v>
      </c>
      <c r="X78" s="47">
        <v>0.44444444444444442</v>
      </c>
      <c r="Y78" t="s">
        <v>675</v>
      </c>
      <c r="Z78" s="48">
        <v>6.9444444444444441E-3</v>
      </c>
    </row>
    <row r="79" spans="22:26">
      <c r="V79" t="s">
        <v>676</v>
      </c>
      <c r="W79" s="47">
        <v>0.47569444444444442</v>
      </c>
      <c r="X79" s="47">
        <v>0.48958333333333331</v>
      </c>
      <c r="Y79" t="s">
        <v>682</v>
      </c>
      <c r="Z79" s="48">
        <v>1.3888888888888888E-2</v>
      </c>
    </row>
    <row r="80" spans="22:26">
      <c r="V80" t="s">
        <v>676</v>
      </c>
      <c r="W80" s="47">
        <v>0.52083333333333337</v>
      </c>
      <c r="X80" s="47">
        <v>0.53125</v>
      </c>
      <c r="Y80" t="s">
        <v>680</v>
      </c>
      <c r="Z80" s="48">
        <v>1.0416666666666666E-2</v>
      </c>
    </row>
    <row r="81" spans="22:26">
      <c r="V81" t="s">
        <v>676</v>
      </c>
      <c r="W81" s="47">
        <v>0.5625</v>
      </c>
      <c r="X81" s="47">
        <v>0.56944444444444442</v>
      </c>
      <c r="Y81" t="s">
        <v>665</v>
      </c>
      <c r="Z81" s="48">
        <v>6.9444444444444441E-3</v>
      </c>
    </row>
    <row r="82" spans="22:26">
      <c r="V82" t="s">
        <v>676</v>
      </c>
      <c r="W82" s="47">
        <v>0.60069444444444442</v>
      </c>
      <c r="X82" s="47">
        <v>0.60416666666666663</v>
      </c>
      <c r="Y82" t="s">
        <v>665</v>
      </c>
      <c r="Z82" s="48">
        <v>3.472222222222222E-3</v>
      </c>
    </row>
    <row r="83" spans="22:26">
      <c r="V83" t="s">
        <v>676</v>
      </c>
      <c r="W83" s="47">
        <v>0.63541666666666663</v>
      </c>
      <c r="X83" s="47">
        <v>0.64236111111111116</v>
      </c>
      <c r="Y83" t="s">
        <v>665</v>
      </c>
      <c r="Z83" s="48">
        <v>6.9444444444444441E-3</v>
      </c>
    </row>
    <row r="84" spans="22:26">
      <c r="V84" t="s">
        <v>683</v>
      </c>
      <c r="W84" s="47">
        <v>0.32291666666666669</v>
      </c>
      <c r="X84" s="47">
        <v>0.33333333333333331</v>
      </c>
      <c r="Y84" t="s">
        <v>684</v>
      </c>
      <c r="Z84" s="48">
        <v>1.0416666666666666E-2</v>
      </c>
    </row>
    <row r="85" spans="22:26">
      <c r="V85" t="s">
        <v>683</v>
      </c>
      <c r="W85" s="47">
        <v>0.36458333333333331</v>
      </c>
      <c r="X85" s="47">
        <v>0.36805555555555558</v>
      </c>
      <c r="Y85" t="s">
        <v>664</v>
      </c>
      <c r="Z85" s="48">
        <v>3.472222222222222E-3</v>
      </c>
    </row>
    <row r="86" spans="22:26">
      <c r="V86" t="s">
        <v>683</v>
      </c>
      <c r="W86" s="47">
        <v>0.39930555555555558</v>
      </c>
      <c r="X86" s="47">
        <v>0.40625</v>
      </c>
      <c r="Y86" t="s">
        <v>670</v>
      </c>
      <c r="Z86" s="48">
        <v>6.9444444444444441E-3</v>
      </c>
    </row>
    <row r="87" spans="22:26">
      <c r="V87" t="s">
        <v>683</v>
      </c>
      <c r="W87" s="47">
        <v>0.4375</v>
      </c>
      <c r="X87" s="47">
        <v>0.44444444444444442</v>
      </c>
      <c r="Y87" t="s">
        <v>684</v>
      </c>
      <c r="Z87" s="48">
        <v>6.9444444444444441E-3</v>
      </c>
    </row>
    <row r="88" spans="22:26">
      <c r="V88" t="s">
        <v>683</v>
      </c>
      <c r="W88" s="47">
        <v>0.47569444444444442</v>
      </c>
      <c r="X88" s="47">
        <v>0.48958333333333331</v>
      </c>
      <c r="Y88" t="s">
        <v>685</v>
      </c>
      <c r="Z88" s="48">
        <v>1.3888888888888888E-2</v>
      </c>
    </row>
    <row r="89" spans="22:26">
      <c r="V89" t="s">
        <v>683</v>
      </c>
      <c r="W89" s="47">
        <v>0.52083333333333337</v>
      </c>
      <c r="X89" s="47">
        <v>0.53125</v>
      </c>
      <c r="Y89" t="s">
        <v>678</v>
      </c>
      <c r="Z89" s="48">
        <v>1.0416666666666666E-2</v>
      </c>
    </row>
    <row r="90" spans="22:26">
      <c r="V90" t="s">
        <v>683</v>
      </c>
      <c r="W90" s="47">
        <v>0.5625</v>
      </c>
      <c r="X90" s="47">
        <v>0.56944444444444442</v>
      </c>
      <c r="Y90" t="s">
        <v>681</v>
      </c>
      <c r="Z90" s="48">
        <v>6.9444444444444441E-3</v>
      </c>
    </row>
    <row r="91" spans="22:26">
      <c r="V91" t="s">
        <v>683</v>
      </c>
      <c r="W91" s="47">
        <v>0.60069444444444442</v>
      </c>
      <c r="X91" s="47">
        <v>0.60416666666666663</v>
      </c>
      <c r="Y91" t="s">
        <v>674</v>
      </c>
      <c r="Z91" s="48">
        <v>3.472222222222222E-3</v>
      </c>
    </row>
    <row r="92" spans="22:26">
      <c r="V92" t="s">
        <v>683</v>
      </c>
      <c r="W92" s="47">
        <v>0.63541666666666663</v>
      </c>
      <c r="X92" s="47">
        <v>0.64236111111111116</v>
      </c>
      <c r="Y92" t="s">
        <v>681</v>
      </c>
      <c r="Z92" s="48">
        <v>6.9444444444444441E-3</v>
      </c>
    </row>
  </sheetData>
  <mergeCells count="96">
    <mergeCell ref="L12:M12"/>
    <mergeCell ref="B12:C12"/>
    <mergeCell ref="D12:E12"/>
    <mergeCell ref="F12:G12"/>
    <mergeCell ref="H12:I12"/>
    <mergeCell ref="J12:K12"/>
    <mergeCell ref="N11:O11"/>
    <mergeCell ref="P11:Q11"/>
    <mergeCell ref="R11:S11"/>
    <mergeCell ref="N12:O12"/>
    <mergeCell ref="P12:Q12"/>
    <mergeCell ref="R12:S12"/>
    <mergeCell ref="D11:E11"/>
    <mergeCell ref="F11:G11"/>
    <mergeCell ref="H11:I11"/>
    <mergeCell ref="J11:K11"/>
    <mergeCell ref="L11:M11"/>
    <mergeCell ref="L10:M10"/>
    <mergeCell ref="N10:O10"/>
    <mergeCell ref="J9:K9"/>
    <mergeCell ref="P10:Q10"/>
    <mergeCell ref="R10:S10"/>
    <mergeCell ref="N8:O8"/>
    <mergeCell ref="P8:Q8"/>
    <mergeCell ref="R8:S8"/>
    <mergeCell ref="A9:A11"/>
    <mergeCell ref="B9:C11"/>
    <mergeCell ref="D9:E9"/>
    <mergeCell ref="F9:G9"/>
    <mergeCell ref="H9:I9"/>
    <mergeCell ref="L9:M9"/>
    <mergeCell ref="N9:O9"/>
    <mergeCell ref="P9:Q9"/>
    <mergeCell ref="R9:S9"/>
    <mergeCell ref="D10:E10"/>
    <mergeCell ref="F10:G10"/>
    <mergeCell ref="H10:I10"/>
    <mergeCell ref="J10:K10"/>
    <mergeCell ref="D8:E8"/>
    <mergeCell ref="F8:G8"/>
    <mergeCell ref="H8:I8"/>
    <mergeCell ref="J8:K8"/>
    <mergeCell ref="L8:M8"/>
    <mergeCell ref="L7:M7"/>
    <mergeCell ref="N7:O7"/>
    <mergeCell ref="J6:K6"/>
    <mergeCell ref="P7:Q7"/>
    <mergeCell ref="R7:S7"/>
    <mergeCell ref="N5:O5"/>
    <mergeCell ref="P5:Q5"/>
    <mergeCell ref="R5:S5"/>
    <mergeCell ref="A6:A8"/>
    <mergeCell ref="B6:C8"/>
    <mergeCell ref="D6:E6"/>
    <mergeCell ref="F6:G6"/>
    <mergeCell ref="H6:I6"/>
    <mergeCell ref="L6:M6"/>
    <mergeCell ref="N6:O6"/>
    <mergeCell ref="P6:Q6"/>
    <mergeCell ref="R6:S6"/>
    <mergeCell ref="D7:E7"/>
    <mergeCell ref="F7:G7"/>
    <mergeCell ref="H7:I7"/>
    <mergeCell ref="J7:K7"/>
    <mergeCell ref="D5:E5"/>
    <mergeCell ref="F5:G5"/>
    <mergeCell ref="H5:I5"/>
    <mergeCell ref="J5:K5"/>
    <mergeCell ref="L5:M5"/>
    <mergeCell ref="N3:O3"/>
    <mergeCell ref="P3:Q3"/>
    <mergeCell ref="R3:S3"/>
    <mergeCell ref="D4:E4"/>
    <mergeCell ref="F4:G4"/>
    <mergeCell ref="H4:I4"/>
    <mergeCell ref="J4:K4"/>
    <mergeCell ref="L4:M4"/>
    <mergeCell ref="N4:O4"/>
    <mergeCell ref="P4:Q4"/>
    <mergeCell ref="R4:S4"/>
    <mergeCell ref="N2:O2"/>
    <mergeCell ref="P2:Q2"/>
    <mergeCell ref="R2:S2"/>
    <mergeCell ref="A3:A5"/>
    <mergeCell ref="B3:C5"/>
    <mergeCell ref="D3:E3"/>
    <mergeCell ref="F3:G3"/>
    <mergeCell ref="H3:I3"/>
    <mergeCell ref="J3:K3"/>
    <mergeCell ref="L3:M3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drawing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EA77B-8CD8-47F6-B215-C322C37B9F27}">
  <dimension ref="B2:E47"/>
  <sheetViews>
    <sheetView workbookViewId="0">
      <selection activeCell="B10" sqref="B10"/>
    </sheetView>
  </sheetViews>
  <sheetFormatPr defaultRowHeight="15"/>
  <cols>
    <col min="2" max="2" width="36.140625" bestFit="1" customWidth="1"/>
    <col min="3" max="3" width="14" bestFit="1" customWidth="1"/>
    <col min="4" max="4" width="4.7109375" bestFit="1" customWidth="1"/>
    <col min="5" max="5" width="5.28515625" bestFit="1" customWidth="1"/>
  </cols>
  <sheetData>
    <row r="2" spans="2:5">
      <c r="B2" s="55" t="s">
        <v>690</v>
      </c>
      <c r="C2" s="55" t="s">
        <v>691</v>
      </c>
      <c r="D2" s="55" t="s">
        <v>692</v>
      </c>
      <c r="E2" s="55" t="s">
        <v>693</v>
      </c>
    </row>
    <row r="3" spans="2:5">
      <c r="B3" s="56" t="s">
        <v>694</v>
      </c>
    </row>
    <row r="4" spans="2:5">
      <c r="B4" s="56" t="s">
        <v>695</v>
      </c>
    </row>
    <row r="5" spans="2:5">
      <c r="B5" s="56" t="s">
        <v>696</v>
      </c>
    </row>
    <row r="6" spans="2:5">
      <c r="B6" s="56" t="s">
        <v>697</v>
      </c>
    </row>
    <row r="7" spans="2:5">
      <c r="B7" s="57" t="s">
        <v>698</v>
      </c>
      <c r="C7" s="57" t="s">
        <v>699</v>
      </c>
      <c r="D7" s="58" t="s">
        <v>700</v>
      </c>
      <c r="E7" s="58" t="s">
        <v>701</v>
      </c>
    </row>
    <row r="8" spans="2:5">
      <c r="B8" s="56" t="s">
        <v>702</v>
      </c>
    </row>
    <row r="9" spans="2:5">
      <c r="B9" s="56" t="s">
        <v>703</v>
      </c>
    </row>
    <row r="10" spans="2:5">
      <c r="B10" s="56" t="s">
        <v>704</v>
      </c>
    </row>
    <row r="11" spans="2:5">
      <c r="B11" s="56" t="s">
        <v>705</v>
      </c>
    </row>
    <row r="12" spans="2:5">
      <c r="B12" s="56" t="s">
        <v>706</v>
      </c>
    </row>
    <row r="13" spans="2:5">
      <c r="B13" s="56" t="s">
        <v>707</v>
      </c>
    </row>
    <row r="14" spans="2:5">
      <c r="B14" s="56" t="s">
        <v>708</v>
      </c>
    </row>
    <row r="15" spans="2:5">
      <c r="B15" s="56" t="s">
        <v>709</v>
      </c>
    </row>
    <row r="16" spans="2:5">
      <c r="B16" s="56" t="s">
        <v>710</v>
      </c>
    </row>
    <row r="17" spans="2:2">
      <c r="B17" s="56" t="s">
        <v>711</v>
      </c>
    </row>
    <row r="18" spans="2:2">
      <c r="B18" s="56" t="s">
        <v>712</v>
      </c>
    </row>
    <row r="19" spans="2:2">
      <c r="B19" s="56" t="s">
        <v>713</v>
      </c>
    </row>
    <row r="20" spans="2:2">
      <c r="B20" s="56" t="s">
        <v>714</v>
      </c>
    </row>
    <row r="21" spans="2:2">
      <c r="B21" s="56" t="s">
        <v>715</v>
      </c>
    </row>
    <row r="22" spans="2:2">
      <c r="B22" s="56" t="s">
        <v>716</v>
      </c>
    </row>
    <row r="23" spans="2:2">
      <c r="B23" s="56" t="s">
        <v>717</v>
      </c>
    </row>
    <row r="24" spans="2:2">
      <c r="B24" s="56" t="s">
        <v>718</v>
      </c>
    </row>
    <row r="25" spans="2:2">
      <c r="B25" s="56" t="s">
        <v>719</v>
      </c>
    </row>
    <row r="26" spans="2:2">
      <c r="B26" s="56" t="s">
        <v>720</v>
      </c>
    </row>
    <row r="27" spans="2:2">
      <c r="B27" s="56" t="s">
        <v>721</v>
      </c>
    </row>
    <row r="28" spans="2:2">
      <c r="B28" s="56" t="s">
        <v>722</v>
      </c>
    </row>
    <row r="29" spans="2:2">
      <c r="B29" s="56" t="s">
        <v>723</v>
      </c>
    </row>
    <row r="30" spans="2:2">
      <c r="B30" s="56" t="s">
        <v>724</v>
      </c>
    </row>
    <row r="31" spans="2:2">
      <c r="B31" s="56" t="s">
        <v>725</v>
      </c>
    </row>
    <row r="32" spans="2:2">
      <c r="B32" s="56" t="s">
        <v>726</v>
      </c>
    </row>
    <row r="33" spans="2:2">
      <c r="B33" s="56" t="s">
        <v>727</v>
      </c>
    </row>
    <row r="34" spans="2:2">
      <c r="B34" s="56" t="s">
        <v>728</v>
      </c>
    </row>
    <row r="35" spans="2:2">
      <c r="B35" s="56" t="s">
        <v>729</v>
      </c>
    </row>
    <row r="36" spans="2:2">
      <c r="B36" s="56" t="s">
        <v>730</v>
      </c>
    </row>
    <row r="37" spans="2:2">
      <c r="B37" s="56" t="s">
        <v>731</v>
      </c>
    </row>
    <row r="38" spans="2:2">
      <c r="B38" s="56" t="s">
        <v>732</v>
      </c>
    </row>
    <row r="39" spans="2:2">
      <c r="B39" s="56" t="s">
        <v>733</v>
      </c>
    </row>
    <row r="40" spans="2:2">
      <c r="B40" s="56" t="s">
        <v>734</v>
      </c>
    </row>
    <row r="41" spans="2:2">
      <c r="B41" s="56" t="s">
        <v>735</v>
      </c>
    </row>
    <row r="42" spans="2:2">
      <c r="B42" s="56" t="s">
        <v>736</v>
      </c>
    </row>
    <row r="43" spans="2:2">
      <c r="B43" s="56" t="s">
        <v>737</v>
      </c>
    </row>
    <row r="44" spans="2:2">
      <c r="B44" s="56" t="s">
        <v>738</v>
      </c>
    </row>
    <row r="45" spans="2:2">
      <c r="B45" s="56" t="s">
        <v>739</v>
      </c>
    </row>
    <row r="46" spans="2:2">
      <c r="B46" s="56" t="s">
        <v>740</v>
      </c>
    </row>
    <row r="47" spans="2:2">
      <c r="B47" s="56" t="s">
        <v>741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5DACA-8EB8-46B4-AD0A-529714D523F6}">
  <dimension ref="U2:AW61"/>
  <sheetViews>
    <sheetView zoomScaleNormal="100" workbookViewId="0">
      <selection activeCell="S5" sqref="S5"/>
    </sheetView>
  </sheetViews>
  <sheetFormatPr defaultRowHeight="15"/>
  <cols>
    <col min="1" max="20" width="9.140625" style="67"/>
    <col min="21" max="21" width="9.140625" style="67" bestFit="1" customWidth="1"/>
    <col min="22" max="22" width="12.42578125" style="67" bestFit="1" customWidth="1"/>
    <col min="23" max="23" width="7.28515625" style="67" customWidth="1"/>
    <col min="24" max="24" width="5.5703125" style="67" bestFit="1" customWidth="1"/>
    <col min="25" max="25" width="9.140625" style="67" bestFit="1" customWidth="1"/>
    <col min="26" max="26" width="12.7109375" style="67" bestFit="1" customWidth="1"/>
    <col min="27" max="27" width="5" style="67" bestFit="1" customWidth="1"/>
    <col min="28" max="28" width="5.5703125" style="67" bestFit="1" customWidth="1"/>
    <col min="29" max="29" width="7.28515625" style="67" customWidth="1"/>
    <col min="30" max="30" width="12.42578125" style="67" bestFit="1" customWidth="1"/>
    <col min="31" max="31" width="5" style="67" bestFit="1" customWidth="1"/>
    <col min="32" max="32" width="7.28515625" style="67" customWidth="1"/>
    <col min="33" max="33" width="9.140625" style="67" bestFit="1" customWidth="1"/>
    <col min="34" max="34" width="12.42578125" style="67" bestFit="1" customWidth="1"/>
    <col min="35" max="35" width="5" style="67" bestFit="1" customWidth="1"/>
    <col min="36" max="36" width="5.5703125" style="67" bestFit="1" customWidth="1"/>
    <col min="37" max="37" width="9.140625" style="67" bestFit="1" customWidth="1"/>
    <col min="38" max="38" width="12.42578125" style="67" bestFit="1" customWidth="1"/>
    <col min="39" max="39" width="5" style="67" bestFit="1" customWidth="1"/>
    <col min="40" max="40" width="5.5703125" style="67" bestFit="1" customWidth="1"/>
    <col min="41" max="44" width="9.140625" style="67"/>
    <col min="45" max="45" width="12.85546875" style="67" customWidth="1"/>
    <col min="46" max="48" width="9.140625" style="67"/>
    <col min="49" max="49" width="12.7109375" style="67" bestFit="1" customWidth="1"/>
    <col min="50" max="16384" width="9.140625" style="67"/>
  </cols>
  <sheetData>
    <row r="2" spans="21:49">
      <c r="U2" s="77" t="s">
        <v>814</v>
      </c>
      <c r="V2" s="150">
        <v>43101</v>
      </c>
      <c r="W2" s="150"/>
      <c r="X2" s="150"/>
    </row>
    <row r="3" spans="21:49" ht="15.75" thickBot="1"/>
    <row r="4" spans="21:49" ht="15.75" thickBot="1">
      <c r="U4" s="143" t="str">
        <f>TEXT(U5,"dddd")</f>
        <v>poniedziałek</v>
      </c>
      <c r="V4" s="144"/>
      <c r="W4" s="145"/>
      <c r="X4" s="146"/>
      <c r="Y4" s="143" t="str">
        <f>TEXT(Y5,"dddd")</f>
        <v>wtorek</v>
      </c>
      <c r="Z4" s="144"/>
      <c r="AA4" s="145"/>
      <c r="AB4" s="146"/>
      <c r="AC4" s="143" t="str">
        <f>TEXT(AC5,"dddd")</f>
        <v>środa</v>
      </c>
      <c r="AD4" s="144"/>
      <c r="AE4" s="145"/>
      <c r="AF4" s="146"/>
      <c r="AG4" s="143" t="str">
        <f>TEXT(AG5,"dddd")</f>
        <v>czwartek</v>
      </c>
      <c r="AH4" s="144"/>
      <c r="AI4" s="145"/>
      <c r="AJ4" s="146"/>
      <c r="AK4" s="143" t="str">
        <f>TEXT(AK5,"dddd")</f>
        <v>piątek</v>
      </c>
      <c r="AL4" s="144"/>
      <c r="AM4" s="145"/>
      <c r="AN4" s="146"/>
      <c r="AS4" s="84" t="s">
        <v>821</v>
      </c>
      <c r="AT4" s="83" t="s">
        <v>813</v>
      </c>
      <c r="AU4" s="83" t="s">
        <v>812</v>
      </c>
      <c r="AV4" s="83" t="s">
        <v>359</v>
      </c>
      <c r="AW4" s="83" t="s">
        <v>820</v>
      </c>
    </row>
    <row r="5" spans="21:49" ht="15.75" thickBot="1">
      <c r="U5" s="147">
        <f>V2</f>
        <v>43101</v>
      </c>
      <c r="V5" s="148"/>
      <c r="W5" s="148"/>
      <c r="X5" s="149"/>
      <c r="Y5" s="147">
        <f>V2+1</f>
        <v>43102</v>
      </c>
      <c r="Z5" s="148"/>
      <c r="AA5" s="148"/>
      <c r="AB5" s="149"/>
      <c r="AC5" s="147">
        <f>V2+2</f>
        <v>43103</v>
      </c>
      <c r="AD5" s="148"/>
      <c r="AE5" s="148"/>
      <c r="AF5" s="149"/>
      <c r="AG5" s="147">
        <f>V2+3</f>
        <v>43104</v>
      </c>
      <c r="AH5" s="148"/>
      <c r="AI5" s="148"/>
      <c r="AJ5" s="149"/>
      <c r="AK5" s="147">
        <f>V2+4</f>
        <v>43105</v>
      </c>
      <c r="AL5" s="148"/>
      <c r="AM5" s="148"/>
      <c r="AN5" s="149"/>
      <c r="AS5" s="82">
        <v>43101</v>
      </c>
      <c r="AT5" s="81" t="s">
        <v>798</v>
      </c>
      <c r="AU5" s="81" t="s">
        <v>797</v>
      </c>
      <c r="AV5" s="69">
        <v>3</v>
      </c>
      <c r="AW5" s="80">
        <v>0.45833333333333331</v>
      </c>
    </row>
    <row r="6" spans="21:49">
      <c r="U6" s="76" t="s">
        <v>813</v>
      </c>
      <c r="V6" s="75" t="s">
        <v>812</v>
      </c>
      <c r="W6" s="74" t="s">
        <v>359</v>
      </c>
      <c r="X6" s="73" t="s">
        <v>8</v>
      </c>
      <c r="Y6" s="76" t="s">
        <v>813</v>
      </c>
      <c r="Z6" s="75" t="s">
        <v>812</v>
      </c>
      <c r="AA6" s="74" t="s">
        <v>359</v>
      </c>
      <c r="AB6" s="73" t="s">
        <v>8</v>
      </c>
      <c r="AC6" s="76" t="s">
        <v>813</v>
      </c>
      <c r="AD6" s="75" t="s">
        <v>812</v>
      </c>
      <c r="AE6" s="74" t="s">
        <v>359</v>
      </c>
      <c r="AF6" s="73" t="s">
        <v>8</v>
      </c>
      <c r="AG6" s="76" t="s">
        <v>813</v>
      </c>
      <c r="AH6" s="75" t="s">
        <v>812</v>
      </c>
      <c r="AI6" s="74" t="s">
        <v>359</v>
      </c>
      <c r="AJ6" s="73" t="s">
        <v>8</v>
      </c>
      <c r="AK6" s="76" t="s">
        <v>813</v>
      </c>
      <c r="AL6" s="75" t="s">
        <v>812</v>
      </c>
      <c r="AM6" s="74" t="s">
        <v>359</v>
      </c>
      <c r="AN6" s="73" t="s">
        <v>8</v>
      </c>
      <c r="AS6" s="79">
        <v>43101</v>
      </c>
      <c r="AT6" s="70" t="s">
        <v>819</v>
      </c>
      <c r="AU6" s="70" t="s">
        <v>802</v>
      </c>
      <c r="AV6" s="69">
        <v>2</v>
      </c>
      <c r="AW6" s="78">
        <v>0.375</v>
      </c>
    </row>
    <row r="7" spans="21:49">
      <c r="U7" s="72" t="s">
        <v>798</v>
      </c>
      <c r="V7" s="70" t="s">
        <v>797</v>
      </c>
      <c r="W7" s="69">
        <v>3</v>
      </c>
      <c r="X7" s="68">
        <v>0.45833333333333331</v>
      </c>
      <c r="Y7" s="72" t="s">
        <v>811</v>
      </c>
      <c r="Z7" s="70" t="s">
        <v>810</v>
      </c>
      <c r="AA7" s="69">
        <v>4</v>
      </c>
      <c r="AB7" s="68">
        <v>0.53125</v>
      </c>
      <c r="AC7" s="72" t="s">
        <v>809</v>
      </c>
      <c r="AD7" s="70" t="s">
        <v>797</v>
      </c>
      <c r="AE7" s="69">
        <v>4</v>
      </c>
      <c r="AF7" s="68">
        <v>0.55902777777777779</v>
      </c>
      <c r="AG7" s="72" t="s">
        <v>808</v>
      </c>
      <c r="AH7" s="70" t="s">
        <v>807</v>
      </c>
      <c r="AI7" s="69">
        <v>1</v>
      </c>
      <c r="AJ7" s="68">
        <v>0.60069444444444442</v>
      </c>
      <c r="AK7" s="71" t="s">
        <v>806</v>
      </c>
      <c r="AL7" s="70" t="s">
        <v>805</v>
      </c>
      <c r="AM7" s="69">
        <v>4</v>
      </c>
      <c r="AN7" s="68">
        <v>0.5625</v>
      </c>
      <c r="AS7" s="79">
        <v>43101</v>
      </c>
      <c r="AT7" s="70" t="s">
        <v>796</v>
      </c>
      <c r="AU7" s="70" t="s">
        <v>794</v>
      </c>
      <c r="AV7" s="69">
        <v>4</v>
      </c>
      <c r="AW7" s="78">
        <v>0.3125</v>
      </c>
    </row>
    <row r="8" spans="21:49">
      <c r="U8" s="72" t="s">
        <v>796</v>
      </c>
      <c r="V8" s="70" t="s">
        <v>794</v>
      </c>
      <c r="W8" s="69">
        <v>2</v>
      </c>
      <c r="X8" s="68">
        <v>0.3125</v>
      </c>
      <c r="Y8" s="72" t="s">
        <v>665</v>
      </c>
      <c r="Z8" s="70" t="s">
        <v>665</v>
      </c>
      <c r="AA8" s="69"/>
      <c r="AB8" s="68" t="s">
        <v>665</v>
      </c>
      <c r="AC8" s="72" t="s">
        <v>804</v>
      </c>
      <c r="AD8" s="70" t="s">
        <v>794</v>
      </c>
      <c r="AE8" s="69">
        <v>6</v>
      </c>
      <c r="AF8" s="68">
        <v>0.71875</v>
      </c>
      <c r="AG8" s="72" t="s">
        <v>803</v>
      </c>
      <c r="AH8" s="70" t="s">
        <v>802</v>
      </c>
      <c r="AI8" s="69">
        <v>2</v>
      </c>
      <c r="AJ8" s="68">
        <v>0.64583333333333337</v>
      </c>
      <c r="AK8" s="71" t="s">
        <v>801</v>
      </c>
      <c r="AL8" s="70" t="s">
        <v>800</v>
      </c>
      <c r="AM8" s="69">
        <v>21</v>
      </c>
      <c r="AN8" s="68">
        <v>0.5</v>
      </c>
      <c r="AS8" s="79">
        <v>43101</v>
      </c>
      <c r="AT8" s="70" t="s">
        <v>795</v>
      </c>
      <c r="AU8" s="70" t="s">
        <v>799</v>
      </c>
      <c r="AV8" s="69">
        <v>1</v>
      </c>
      <c r="AW8" s="78">
        <v>0.55208333333333337</v>
      </c>
    </row>
    <row r="9" spans="21:49">
      <c r="U9" s="72" t="s">
        <v>795</v>
      </c>
      <c r="V9" s="70" t="s">
        <v>799</v>
      </c>
      <c r="W9" s="69">
        <v>4</v>
      </c>
      <c r="X9" s="68">
        <v>0.55208333333333337</v>
      </c>
      <c r="Y9" s="72" t="s">
        <v>665</v>
      </c>
      <c r="Z9" s="70" t="s">
        <v>665</v>
      </c>
      <c r="AA9" s="69"/>
      <c r="AB9" s="68" t="s">
        <v>665</v>
      </c>
      <c r="AC9" s="72" t="s">
        <v>665</v>
      </c>
      <c r="AD9" s="70" t="s">
        <v>665</v>
      </c>
      <c r="AE9" s="69"/>
      <c r="AF9" s="68" t="s">
        <v>665</v>
      </c>
      <c r="AG9" s="72" t="s">
        <v>798</v>
      </c>
      <c r="AH9" s="70" t="s">
        <v>797</v>
      </c>
      <c r="AI9" s="69">
        <v>13</v>
      </c>
      <c r="AJ9" s="68">
        <v>0.30555555555555552</v>
      </c>
      <c r="AK9" s="71" t="s">
        <v>665</v>
      </c>
      <c r="AL9" s="70" t="s">
        <v>665</v>
      </c>
      <c r="AM9" s="69"/>
      <c r="AN9" s="68" t="s">
        <v>665</v>
      </c>
      <c r="AS9" s="79">
        <v>43101</v>
      </c>
      <c r="AT9" s="70" t="s">
        <v>798</v>
      </c>
      <c r="AU9" s="70" t="s">
        <v>797</v>
      </c>
      <c r="AV9" s="70">
        <v>5</v>
      </c>
      <c r="AW9" s="78">
        <v>0.41666666666666669</v>
      </c>
    </row>
    <row r="10" spans="21:49">
      <c r="U10" s="72" t="s">
        <v>798</v>
      </c>
      <c r="V10" s="70" t="s">
        <v>797</v>
      </c>
      <c r="W10" s="69">
        <v>1</v>
      </c>
      <c r="X10" s="68">
        <v>0.41666666666666669</v>
      </c>
      <c r="Y10" s="72" t="s">
        <v>665</v>
      </c>
      <c r="Z10" s="70" t="s">
        <v>665</v>
      </c>
      <c r="AA10" s="69"/>
      <c r="AB10" s="68" t="s">
        <v>665</v>
      </c>
      <c r="AC10" s="72" t="s">
        <v>665</v>
      </c>
      <c r="AD10" s="70" t="s">
        <v>665</v>
      </c>
      <c r="AE10" s="69"/>
      <c r="AF10" s="68" t="s">
        <v>665</v>
      </c>
      <c r="AG10" s="72" t="s">
        <v>796</v>
      </c>
      <c r="AH10" s="70" t="s">
        <v>794</v>
      </c>
      <c r="AI10" s="69">
        <v>7</v>
      </c>
      <c r="AJ10" s="68">
        <v>0.34027777777777773</v>
      </c>
      <c r="AK10" s="71" t="s">
        <v>665</v>
      </c>
      <c r="AL10" s="70" t="s">
        <v>665</v>
      </c>
      <c r="AM10" s="69"/>
      <c r="AN10" s="68" t="s">
        <v>665</v>
      </c>
      <c r="AS10" s="79">
        <v>43102</v>
      </c>
      <c r="AT10" s="70" t="s">
        <v>818</v>
      </c>
      <c r="AU10" s="70" t="s">
        <v>800</v>
      </c>
      <c r="AV10" s="70">
        <v>2</v>
      </c>
      <c r="AW10" s="78">
        <v>0.5</v>
      </c>
    </row>
    <row r="11" spans="21:49">
      <c r="U11" s="72"/>
      <c r="V11" s="70"/>
      <c r="W11" s="69"/>
      <c r="X11" s="68"/>
      <c r="Y11" s="72" t="s">
        <v>665</v>
      </c>
      <c r="Z11" s="70" t="s">
        <v>665</v>
      </c>
      <c r="AA11" s="69"/>
      <c r="AB11" s="68" t="s">
        <v>665</v>
      </c>
      <c r="AC11" s="72" t="s">
        <v>665</v>
      </c>
      <c r="AD11" s="70" t="s">
        <v>665</v>
      </c>
      <c r="AE11" s="69"/>
      <c r="AF11" s="68" t="s">
        <v>665</v>
      </c>
      <c r="AG11" s="72" t="s">
        <v>795</v>
      </c>
      <c r="AH11" s="70" t="s">
        <v>794</v>
      </c>
      <c r="AI11" s="69">
        <v>2</v>
      </c>
      <c r="AJ11" s="68">
        <v>0.35416666666666669</v>
      </c>
      <c r="AK11" s="71" t="s">
        <v>665</v>
      </c>
      <c r="AL11" s="70" t="s">
        <v>665</v>
      </c>
      <c r="AM11" s="69"/>
      <c r="AN11" s="68" t="s">
        <v>665</v>
      </c>
      <c r="AS11" s="79">
        <v>43102</v>
      </c>
      <c r="AT11" s="70" t="s">
        <v>811</v>
      </c>
      <c r="AU11" s="70" t="s">
        <v>810</v>
      </c>
      <c r="AV11" s="70">
        <v>7</v>
      </c>
      <c r="AW11" s="78">
        <v>0.53125</v>
      </c>
    </row>
    <row r="12" spans="21:49">
      <c r="AS12" s="79">
        <v>43103</v>
      </c>
      <c r="AT12" s="70" t="s">
        <v>817</v>
      </c>
      <c r="AU12" s="70" t="s">
        <v>815</v>
      </c>
      <c r="AV12" s="70">
        <v>5</v>
      </c>
      <c r="AW12" s="78">
        <v>0.44791666666666669</v>
      </c>
    </row>
    <row r="13" spans="21:49">
      <c r="AS13" s="79">
        <v>43105</v>
      </c>
      <c r="AT13" s="70" t="s">
        <v>806</v>
      </c>
      <c r="AU13" s="70" t="s">
        <v>805</v>
      </c>
      <c r="AV13" s="70">
        <v>7</v>
      </c>
      <c r="AW13" s="78">
        <v>0.5625</v>
      </c>
    </row>
    <row r="14" spans="21:49">
      <c r="U14" s="77" t="s">
        <v>814</v>
      </c>
      <c r="V14" s="150">
        <f>V2+7</f>
        <v>43108</v>
      </c>
      <c r="W14" s="150"/>
      <c r="X14" s="150"/>
      <c r="AS14" s="79">
        <v>43104</v>
      </c>
      <c r="AT14" s="70" t="s">
        <v>808</v>
      </c>
      <c r="AU14" s="70" t="s">
        <v>807</v>
      </c>
      <c r="AV14" s="70">
        <v>2</v>
      </c>
      <c r="AW14" s="78">
        <v>0.60069444444444442</v>
      </c>
    </row>
    <row r="15" spans="21:49" ht="15.75" thickBot="1">
      <c r="AS15" s="79">
        <v>43103</v>
      </c>
      <c r="AT15" s="70" t="s">
        <v>809</v>
      </c>
      <c r="AU15" s="70" t="s">
        <v>797</v>
      </c>
      <c r="AV15" s="70">
        <v>8</v>
      </c>
      <c r="AW15" s="78">
        <v>0.55902777777777779</v>
      </c>
    </row>
    <row r="16" spans="21:49">
      <c r="U16" s="143" t="str">
        <f>TEXT(U17,"dddd")</f>
        <v>poniedziałek</v>
      </c>
      <c r="V16" s="144"/>
      <c r="W16" s="145"/>
      <c r="X16" s="146"/>
      <c r="Y16" s="143" t="str">
        <f>TEXT(Y17,"dddd")</f>
        <v>wtorek</v>
      </c>
      <c r="Z16" s="144"/>
      <c r="AA16" s="145"/>
      <c r="AB16" s="146"/>
      <c r="AC16" s="143" t="str">
        <f>TEXT(AC17,"dddd")</f>
        <v>środa</v>
      </c>
      <c r="AD16" s="144"/>
      <c r="AE16" s="145"/>
      <c r="AF16" s="146"/>
      <c r="AG16" s="143" t="str">
        <f>TEXT(AG17,"dddd")</f>
        <v>czwartek</v>
      </c>
      <c r="AH16" s="144"/>
      <c r="AI16" s="145"/>
      <c r="AJ16" s="146"/>
      <c r="AK16" s="143" t="str">
        <f>TEXT(AK17,"dddd")</f>
        <v>piątek</v>
      </c>
      <c r="AL16" s="144"/>
      <c r="AM16" s="145"/>
      <c r="AN16" s="146"/>
      <c r="AS16" s="79">
        <v>43104</v>
      </c>
      <c r="AT16" s="70" t="s">
        <v>803</v>
      </c>
      <c r="AU16" s="70" t="s">
        <v>802</v>
      </c>
      <c r="AV16" s="70">
        <v>9</v>
      </c>
      <c r="AW16" s="78">
        <v>0.64583333333333337</v>
      </c>
    </row>
    <row r="17" spans="21:49" ht="15.75" thickBot="1">
      <c r="U17" s="147">
        <f>V14</f>
        <v>43108</v>
      </c>
      <c r="V17" s="148"/>
      <c r="W17" s="148"/>
      <c r="X17" s="149"/>
      <c r="Y17" s="147">
        <f>V14+1</f>
        <v>43109</v>
      </c>
      <c r="Z17" s="148"/>
      <c r="AA17" s="148"/>
      <c r="AB17" s="149"/>
      <c r="AC17" s="147">
        <f>V14+2</f>
        <v>43110</v>
      </c>
      <c r="AD17" s="148"/>
      <c r="AE17" s="148"/>
      <c r="AF17" s="149"/>
      <c r="AG17" s="147">
        <f>V14+3</f>
        <v>43111</v>
      </c>
      <c r="AH17" s="148"/>
      <c r="AI17" s="148"/>
      <c r="AJ17" s="149"/>
      <c r="AK17" s="147">
        <f>V14+4</f>
        <v>43112</v>
      </c>
      <c r="AL17" s="148"/>
      <c r="AM17" s="148"/>
      <c r="AN17" s="149"/>
      <c r="AS17" s="79">
        <v>43103</v>
      </c>
      <c r="AT17" s="70" t="s">
        <v>804</v>
      </c>
      <c r="AU17" s="70" t="s">
        <v>794</v>
      </c>
      <c r="AV17" s="70">
        <v>2</v>
      </c>
      <c r="AW17" s="78">
        <v>0.71875</v>
      </c>
    </row>
    <row r="18" spans="21:49">
      <c r="U18" s="76" t="s">
        <v>813</v>
      </c>
      <c r="V18" s="75" t="s">
        <v>812</v>
      </c>
      <c r="W18" s="74" t="s">
        <v>359</v>
      </c>
      <c r="X18" s="73" t="s">
        <v>8</v>
      </c>
      <c r="Y18" s="76" t="s">
        <v>813</v>
      </c>
      <c r="Z18" s="75" t="s">
        <v>812</v>
      </c>
      <c r="AA18" s="74" t="s">
        <v>359</v>
      </c>
      <c r="AB18" s="73" t="s">
        <v>8</v>
      </c>
      <c r="AC18" s="76" t="s">
        <v>813</v>
      </c>
      <c r="AD18" s="75" t="s">
        <v>812</v>
      </c>
      <c r="AE18" s="74" t="s">
        <v>359</v>
      </c>
      <c r="AF18" s="73" t="s">
        <v>8</v>
      </c>
      <c r="AG18" s="76" t="s">
        <v>813</v>
      </c>
      <c r="AH18" s="75" t="s">
        <v>812</v>
      </c>
      <c r="AI18" s="74" t="s">
        <v>359</v>
      </c>
      <c r="AJ18" s="73" t="s">
        <v>8</v>
      </c>
      <c r="AK18" s="76" t="s">
        <v>813</v>
      </c>
      <c r="AL18" s="75" t="s">
        <v>812</v>
      </c>
      <c r="AM18" s="74" t="s">
        <v>359</v>
      </c>
      <c r="AN18" s="73" t="s">
        <v>8</v>
      </c>
      <c r="AS18" s="79">
        <v>43105</v>
      </c>
      <c r="AT18" s="70" t="s">
        <v>801</v>
      </c>
      <c r="AU18" s="70" t="s">
        <v>800</v>
      </c>
      <c r="AV18" s="70">
        <v>12</v>
      </c>
      <c r="AW18" s="78">
        <v>0.5</v>
      </c>
    </row>
    <row r="19" spans="21:49">
      <c r="U19" s="72" t="s">
        <v>798</v>
      </c>
      <c r="V19" s="70" t="s">
        <v>797</v>
      </c>
      <c r="W19" s="69">
        <v>3</v>
      </c>
      <c r="X19" s="68">
        <v>0.45833333333333331</v>
      </c>
      <c r="Y19" s="72" t="s">
        <v>809</v>
      </c>
      <c r="Z19" s="70" t="s">
        <v>797</v>
      </c>
      <c r="AA19" s="69">
        <v>4</v>
      </c>
      <c r="AB19" s="68">
        <v>0.55902777777777779</v>
      </c>
      <c r="AC19" s="72" t="s">
        <v>808</v>
      </c>
      <c r="AD19" s="70" t="s">
        <v>807</v>
      </c>
      <c r="AE19" s="69">
        <v>1</v>
      </c>
      <c r="AF19" s="68">
        <v>0.60069444444444442</v>
      </c>
      <c r="AG19" s="72" t="s">
        <v>811</v>
      </c>
      <c r="AH19" s="70" t="s">
        <v>810</v>
      </c>
      <c r="AI19" s="69">
        <v>4</v>
      </c>
      <c r="AJ19" s="68">
        <v>0.53125</v>
      </c>
      <c r="AK19" s="71" t="s">
        <v>806</v>
      </c>
      <c r="AL19" s="70" t="s">
        <v>805</v>
      </c>
      <c r="AM19" s="69">
        <v>4</v>
      </c>
      <c r="AN19" s="68">
        <v>0.5625</v>
      </c>
      <c r="AS19" s="79">
        <v>43105</v>
      </c>
      <c r="AT19" s="70" t="s">
        <v>816</v>
      </c>
      <c r="AU19" s="70" t="s">
        <v>815</v>
      </c>
      <c r="AV19" s="70">
        <v>4</v>
      </c>
      <c r="AW19" s="78">
        <v>0.46875</v>
      </c>
    </row>
    <row r="20" spans="21:49">
      <c r="U20" s="72" t="s">
        <v>796</v>
      </c>
      <c r="V20" s="70" t="s">
        <v>794</v>
      </c>
      <c r="W20" s="69">
        <v>2</v>
      </c>
      <c r="X20" s="68">
        <v>0.3125</v>
      </c>
      <c r="Y20" s="72" t="s">
        <v>804</v>
      </c>
      <c r="Z20" s="70" t="s">
        <v>794</v>
      </c>
      <c r="AA20" s="69">
        <v>6</v>
      </c>
      <c r="AB20" s="68">
        <v>0.71875</v>
      </c>
      <c r="AC20" s="72" t="s">
        <v>803</v>
      </c>
      <c r="AD20" s="70" t="s">
        <v>802</v>
      </c>
      <c r="AE20" s="69">
        <v>2</v>
      </c>
      <c r="AF20" s="68">
        <v>0.64583333333333337</v>
      </c>
      <c r="AG20" s="72" t="s">
        <v>665</v>
      </c>
      <c r="AH20" s="70" t="s">
        <v>665</v>
      </c>
      <c r="AI20" s="69"/>
      <c r="AJ20" s="68" t="s">
        <v>665</v>
      </c>
      <c r="AK20" s="71" t="s">
        <v>801</v>
      </c>
      <c r="AL20" s="70" t="s">
        <v>800</v>
      </c>
      <c r="AM20" s="69">
        <v>21</v>
      </c>
      <c r="AN20" s="68">
        <v>0.5</v>
      </c>
    </row>
    <row r="21" spans="21:49">
      <c r="U21" s="72" t="s">
        <v>795</v>
      </c>
      <c r="V21" s="70" t="s">
        <v>799</v>
      </c>
      <c r="W21" s="69">
        <v>4</v>
      </c>
      <c r="X21" s="68">
        <v>0.55208333333333337</v>
      </c>
      <c r="Y21" s="72" t="s">
        <v>665</v>
      </c>
      <c r="Z21" s="70" t="s">
        <v>665</v>
      </c>
      <c r="AA21" s="69"/>
      <c r="AB21" s="68" t="s">
        <v>665</v>
      </c>
      <c r="AC21" s="72" t="s">
        <v>809</v>
      </c>
      <c r="AD21" s="70" t="s">
        <v>800</v>
      </c>
      <c r="AE21" s="69">
        <v>5</v>
      </c>
      <c r="AF21" s="68">
        <v>0.55902777777777779</v>
      </c>
      <c r="AG21" s="71" t="s">
        <v>665</v>
      </c>
      <c r="AH21" s="70" t="s">
        <v>665</v>
      </c>
      <c r="AI21" s="69"/>
      <c r="AJ21" s="68" t="s">
        <v>665</v>
      </c>
      <c r="AK21" s="72" t="s">
        <v>798</v>
      </c>
      <c r="AL21" s="70" t="s">
        <v>797</v>
      </c>
      <c r="AM21" s="69">
        <v>13</v>
      </c>
      <c r="AN21" s="68">
        <v>0.30555555555555552</v>
      </c>
    </row>
    <row r="22" spans="21:49">
      <c r="U22" s="72" t="s">
        <v>798</v>
      </c>
      <c r="V22" s="70" t="s">
        <v>797</v>
      </c>
      <c r="W22" s="69">
        <v>1</v>
      </c>
      <c r="X22" s="68">
        <v>0.41666666666666669</v>
      </c>
      <c r="Y22" s="72" t="s">
        <v>665</v>
      </c>
      <c r="Z22" s="70" t="s">
        <v>665</v>
      </c>
      <c r="AA22" s="69"/>
      <c r="AB22" s="68" t="s">
        <v>665</v>
      </c>
      <c r="AC22" s="72" t="s">
        <v>665</v>
      </c>
      <c r="AD22" s="70" t="s">
        <v>665</v>
      </c>
      <c r="AE22" s="69"/>
      <c r="AF22" s="68" t="s">
        <v>665</v>
      </c>
      <c r="AG22" s="71" t="s">
        <v>665</v>
      </c>
      <c r="AH22" s="70" t="s">
        <v>665</v>
      </c>
      <c r="AI22" s="69"/>
      <c r="AJ22" s="68" t="s">
        <v>665</v>
      </c>
      <c r="AK22" s="72" t="s">
        <v>796</v>
      </c>
      <c r="AL22" s="70" t="s">
        <v>794</v>
      </c>
      <c r="AM22" s="69">
        <v>7</v>
      </c>
      <c r="AN22" s="68">
        <v>0.34027777777777773</v>
      </c>
    </row>
    <row r="23" spans="21:49">
      <c r="U23" s="72"/>
      <c r="V23" s="70"/>
      <c r="W23" s="69"/>
      <c r="X23" s="68"/>
      <c r="Y23" s="72" t="s">
        <v>665</v>
      </c>
      <c r="Z23" s="70" t="s">
        <v>665</v>
      </c>
      <c r="AA23" s="69"/>
      <c r="AB23" s="68" t="s">
        <v>665</v>
      </c>
      <c r="AC23" s="72" t="s">
        <v>665</v>
      </c>
      <c r="AD23" s="70" t="s">
        <v>665</v>
      </c>
      <c r="AE23" s="69"/>
      <c r="AF23" s="68" t="s">
        <v>665</v>
      </c>
      <c r="AG23" s="71" t="s">
        <v>665</v>
      </c>
      <c r="AH23" s="70" t="s">
        <v>665</v>
      </c>
      <c r="AI23" s="69"/>
      <c r="AJ23" s="68" t="s">
        <v>665</v>
      </c>
      <c r="AK23" s="72" t="s">
        <v>795</v>
      </c>
      <c r="AL23" s="70" t="s">
        <v>794</v>
      </c>
      <c r="AM23" s="69">
        <v>2</v>
      </c>
      <c r="AN23" s="68">
        <v>0.35416666666666669</v>
      </c>
    </row>
    <row r="26" spans="21:49">
      <c r="U26" s="77" t="s">
        <v>814</v>
      </c>
      <c r="V26" s="150">
        <f>V14+7</f>
        <v>43115</v>
      </c>
      <c r="W26" s="150"/>
      <c r="X26" s="150"/>
    </row>
    <row r="27" spans="21:49" ht="15.75" thickBot="1"/>
    <row r="28" spans="21:49">
      <c r="U28" s="143" t="str">
        <f>TEXT(U29,"dddd")</f>
        <v>poniedziałek</v>
      </c>
      <c r="V28" s="144"/>
      <c r="W28" s="145"/>
      <c r="X28" s="146"/>
      <c r="Y28" s="143" t="str">
        <f>TEXT(Y29,"dddd")</f>
        <v>wtorek</v>
      </c>
      <c r="Z28" s="144"/>
      <c r="AA28" s="145"/>
      <c r="AB28" s="146"/>
      <c r="AC28" s="143" t="str">
        <f>TEXT(AC29,"dddd")</f>
        <v>środa</v>
      </c>
      <c r="AD28" s="144"/>
      <c r="AE28" s="145"/>
      <c r="AF28" s="146"/>
      <c r="AG28" s="143" t="str">
        <f>TEXT(AG29,"dddd")</f>
        <v>czwartek</v>
      </c>
      <c r="AH28" s="144"/>
      <c r="AI28" s="145"/>
      <c r="AJ28" s="146"/>
      <c r="AK28" s="143" t="str">
        <f>TEXT(AK29,"dddd")</f>
        <v>piątek</v>
      </c>
      <c r="AL28" s="144"/>
      <c r="AM28" s="145"/>
      <c r="AN28" s="146"/>
    </row>
    <row r="29" spans="21:49" ht="15.75" thickBot="1">
      <c r="U29" s="147">
        <f>V26</f>
        <v>43115</v>
      </c>
      <c r="V29" s="148"/>
      <c r="W29" s="148"/>
      <c r="X29" s="149"/>
      <c r="Y29" s="147">
        <f>V26+1</f>
        <v>43116</v>
      </c>
      <c r="Z29" s="148"/>
      <c r="AA29" s="148"/>
      <c r="AB29" s="149"/>
      <c r="AC29" s="147">
        <f>V26+2</f>
        <v>43117</v>
      </c>
      <c r="AD29" s="148"/>
      <c r="AE29" s="148"/>
      <c r="AF29" s="149"/>
      <c r="AG29" s="147">
        <f>V26+3</f>
        <v>43118</v>
      </c>
      <c r="AH29" s="148"/>
      <c r="AI29" s="148"/>
      <c r="AJ29" s="149"/>
      <c r="AK29" s="147">
        <f>V26+4</f>
        <v>43119</v>
      </c>
      <c r="AL29" s="148"/>
      <c r="AM29" s="148"/>
      <c r="AN29" s="149"/>
    </row>
    <row r="30" spans="21:49">
      <c r="U30" s="76" t="s">
        <v>813</v>
      </c>
      <c r="V30" s="75" t="s">
        <v>812</v>
      </c>
      <c r="W30" s="74" t="s">
        <v>359</v>
      </c>
      <c r="X30" s="73" t="s">
        <v>8</v>
      </c>
      <c r="Y30" s="76" t="s">
        <v>813</v>
      </c>
      <c r="Z30" s="75" t="s">
        <v>812</v>
      </c>
      <c r="AA30" s="74" t="s">
        <v>359</v>
      </c>
      <c r="AB30" s="73" t="s">
        <v>8</v>
      </c>
      <c r="AC30" s="76" t="s">
        <v>813</v>
      </c>
      <c r="AD30" s="75" t="s">
        <v>812</v>
      </c>
      <c r="AE30" s="74" t="s">
        <v>359</v>
      </c>
      <c r="AF30" s="73" t="s">
        <v>8</v>
      </c>
      <c r="AG30" s="76" t="s">
        <v>813</v>
      </c>
      <c r="AH30" s="75" t="s">
        <v>812</v>
      </c>
      <c r="AI30" s="74" t="s">
        <v>359</v>
      </c>
      <c r="AJ30" s="73" t="s">
        <v>8</v>
      </c>
      <c r="AK30" s="76" t="s">
        <v>813</v>
      </c>
      <c r="AL30" s="75" t="s">
        <v>812</v>
      </c>
      <c r="AM30" s="74" t="s">
        <v>359</v>
      </c>
      <c r="AN30" s="73" t="s">
        <v>8</v>
      </c>
    </row>
    <row r="31" spans="21:49">
      <c r="U31" s="72" t="s">
        <v>809</v>
      </c>
      <c r="V31" s="70" t="s">
        <v>797</v>
      </c>
      <c r="W31" s="69">
        <v>4</v>
      </c>
      <c r="X31" s="68">
        <v>0.55902777777777779</v>
      </c>
      <c r="Y31" s="72" t="s">
        <v>798</v>
      </c>
      <c r="Z31" s="70" t="s">
        <v>797</v>
      </c>
      <c r="AA31" s="69">
        <v>5</v>
      </c>
      <c r="AB31" s="68">
        <v>0.45833333333333331</v>
      </c>
      <c r="AC31" s="72" t="s">
        <v>808</v>
      </c>
      <c r="AD31" s="70" t="s">
        <v>807</v>
      </c>
      <c r="AE31" s="69">
        <v>1</v>
      </c>
      <c r="AF31" s="68">
        <v>0.60069444444444442</v>
      </c>
      <c r="AG31" s="72" t="s">
        <v>811</v>
      </c>
      <c r="AH31" s="70" t="s">
        <v>810</v>
      </c>
      <c r="AI31" s="69">
        <v>4</v>
      </c>
      <c r="AJ31" s="68">
        <v>0.53125</v>
      </c>
      <c r="AK31" s="71" t="s">
        <v>806</v>
      </c>
      <c r="AL31" s="70" t="s">
        <v>805</v>
      </c>
      <c r="AM31" s="69">
        <v>4</v>
      </c>
      <c r="AN31" s="68">
        <v>0.5625</v>
      </c>
    </row>
    <row r="32" spans="21:49">
      <c r="U32" s="72" t="s">
        <v>804</v>
      </c>
      <c r="V32" s="70" t="s">
        <v>794</v>
      </c>
      <c r="W32" s="69">
        <v>4</v>
      </c>
      <c r="X32" s="68">
        <v>0.71875</v>
      </c>
      <c r="Y32" s="72" t="s">
        <v>796</v>
      </c>
      <c r="Z32" s="70" t="s">
        <v>794</v>
      </c>
      <c r="AA32" s="69">
        <v>7</v>
      </c>
      <c r="AB32" s="68">
        <v>0.3125</v>
      </c>
      <c r="AC32" s="72" t="s">
        <v>803</v>
      </c>
      <c r="AD32" s="70" t="s">
        <v>802</v>
      </c>
      <c r="AE32" s="69">
        <v>16</v>
      </c>
      <c r="AF32" s="68">
        <v>0.64583333333333337</v>
      </c>
      <c r="AG32" s="72" t="s">
        <v>798</v>
      </c>
      <c r="AH32" s="70" t="s">
        <v>797</v>
      </c>
      <c r="AI32" s="69">
        <v>2</v>
      </c>
      <c r="AJ32" s="68">
        <v>0.64583333333333337</v>
      </c>
      <c r="AK32" s="71" t="s">
        <v>801</v>
      </c>
      <c r="AL32" s="70" t="s">
        <v>800</v>
      </c>
      <c r="AM32" s="69">
        <v>21</v>
      </c>
      <c r="AN32" s="68">
        <v>0.5</v>
      </c>
    </row>
    <row r="33" spans="21:40">
      <c r="U33" s="72" t="s">
        <v>665</v>
      </c>
      <c r="V33" s="70" t="s">
        <v>665</v>
      </c>
      <c r="W33" s="69"/>
      <c r="X33" s="68" t="s">
        <v>665</v>
      </c>
      <c r="Y33" s="72" t="s">
        <v>795</v>
      </c>
      <c r="Z33" s="70" t="s">
        <v>799</v>
      </c>
      <c r="AA33" s="69">
        <v>4</v>
      </c>
      <c r="AB33" s="68">
        <v>0.55208333333333337</v>
      </c>
      <c r="AC33" s="72" t="s">
        <v>809</v>
      </c>
      <c r="AD33" s="70" t="s">
        <v>800</v>
      </c>
      <c r="AE33" s="69">
        <v>22</v>
      </c>
      <c r="AF33" s="68">
        <v>0.55902777777777779</v>
      </c>
      <c r="AG33" s="72" t="s">
        <v>796</v>
      </c>
      <c r="AH33" s="70" t="s">
        <v>794</v>
      </c>
      <c r="AI33" s="69">
        <v>5</v>
      </c>
      <c r="AJ33" s="68">
        <v>0.55902777777777779</v>
      </c>
      <c r="AK33" s="72" t="s">
        <v>798</v>
      </c>
      <c r="AL33" s="70" t="s">
        <v>797</v>
      </c>
      <c r="AM33" s="69">
        <v>13</v>
      </c>
      <c r="AN33" s="68">
        <v>0.30555555555555552</v>
      </c>
    </row>
    <row r="34" spans="21:40">
      <c r="U34" s="72" t="s">
        <v>665</v>
      </c>
      <c r="V34" s="70" t="s">
        <v>665</v>
      </c>
      <c r="W34" s="69"/>
      <c r="X34" s="68" t="s">
        <v>665</v>
      </c>
      <c r="Y34" s="72" t="s">
        <v>798</v>
      </c>
      <c r="Z34" s="70" t="s">
        <v>797</v>
      </c>
      <c r="AA34" s="69">
        <v>1</v>
      </c>
      <c r="AB34" s="68">
        <v>0.41666666666666669</v>
      </c>
      <c r="AC34" s="72" t="s">
        <v>665</v>
      </c>
      <c r="AD34" s="70" t="s">
        <v>665</v>
      </c>
      <c r="AE34" s="69"/>
      <c r="AF34" s="68" t="s">
        <v>665</v>
      </c>
      <c r="AG34" s="72" t="s">
        <v>798</v>
      </c>
      <c r="AH34" s="70" t="s">
        <v>797</v>
      </c>
      <c r="AI34" s="69">
        <v>6</v>
      </c>
      <c r="AJ34" s="68">
        <v>0.71875</v>
      </c>
      <c r="AK34" s="72" t="s">
        <v>796</v>
      </c>
      <c r="AL34" s="70" t="s">
        <v>794</v>
      </c>
      <c r="AM34" s="69">
        <v>7</v>
      </c>
      <c r="AN34" s="68">
        <v>0.34027777777777773</v>
      </c>
    </row>
    <row r="35" spans="21:40">
      <c r="U35" s="72" t="s">
        <v>665</v>
      </c>
      <c r="V35" s="70" t="s">
        <v>665</v>
      </c>
      <c r="W35" s="69"/>
      <c r="X35" s="68" t="s">
        <v>665</v>
      </c>
      <c r="Y35" s="72" t="s">
        <v>665</v>
      </c>
      <c r="Z35" s="70" t="s">
        <v>665</v>
      </c>
      <c r="AA35" s="69"/>
      <c r="AB35" s="68" t="s">
        <v>665</v>
      </c>
      <c r="AC35" s="72" t="s">
        <v>665</v>
      </c>
      <c r="AD35" s="70" t="s">
        <v>665</v>
      </c>
      <c r="AE35" s="69"/>
      <c r="AF35" s="68" t="s">
        <v>665</v>
      </c>
      <c r="AG35" s="72"/>
      <c r="AH35" s="70"/>
      <c r="AI35" s="69"/>
      <c r="AJ35" s="68" t="s">
        <v>665</v>
      </c>
      <c r="AK35" s="72" t="s">
        <v>795</v>
      </c>
      <c r="AL35" s="70" t="s">
        <v>794</v>
      </c>
      <c r="AM35" s="69">
        <v>2</v>
      </c>
      <c r="AN35" s="68">
        <v>0.35416666666666669</v>
      </c>
    </row>
    <row r="36" spans="21:40">
      <c r="U36" s="72" t="s">
        <v>665</v>
      </c>
      <c r="V36" s="70" t="s">
        <v>665</v>
      </c>
      <c r="W36" s="69"/>
      <c r="X36" s="68" t="s">
        <v>665</v>
      </c>
      <c r="Y36" s="72" t="s">
        <v>665</v>
      </c>
      <c r="Z36" s="70" t="s">
        <v>665</v>
      </c>
      <c r="AA36" s="69"/>
      <c r="AB36" s="68" t="s">
        <v>665</v>
      </c>
      <c r="AC36" s="72" t="s">
        <v>665</v>
      </c>
      <c r="AD36" s="70" t="s">
        <v>665</v>
      </c>
      <c r="AE36" s="69"/>
      <c r="AF36" s="68" t="s">
        <v>665</v>
      </c>
      <c r="AG36" s="72"/>
      <c r="AH36" s="70"/>
      <c r="AI36" s="69"/>
      <c r="AJ36" s="68" t="s">
        <v>665</v>
      </c>
      <c r="AK36" s="71" t="s">
        <v>806</v>
      </c>
      <c r="AL36" s="70" t="s">
        <v>794</v>
      </c>
      <c r="AM36" s="69">
        <v>8</v>
      </c>
      <c r="AN36" s="68">
        <v>0.34027777777777773</v>
      </c>
    </row>
    <row r="37" spans="21:40">
      <c r="U37" s="72" t="s">
        <v>665</v>
      </c>
      <c r="V37" s="70" t="s">
        <v>665</v>
      </c>
      <c r="W37" s="69"/>
      <c r="X37" s="68" t="s">
        <v>665</v>
      </c>
      <c r="Y37" s="72" t="s">
        <v>665</v>
      </c>
      <c r="Z37" s="70" t="s">
        <v>665</v>
      </c>
      <c r="AA37" s="69"/>
      <c r="AB37" s="68" t="s">
        <v>665</v>
      </c>
      <c r="AC37" s="72" t="s">
        <v>665</v>
      </c>
      <c r="AD37" s="70" t="s">
        <v>665</v>
      </c>
      <c r="AE37" s="69"/>
      <c r="AF37" s="68" t="s">
        <v>665</v>
      </c>
      <c r="AG37" s="72"/>
      <c r="AH37" s="70"/>
      <c r="AI37" s="69"/>
      <c r="AJ37" s="68" t="s">
        <v>665</v>
      </c>
      <c r="AK37" s="71" t="s">
        <v>801</v>
      </c>
      <c r="AL37" s="70" t="s">
        <v>794</v>
      </c>
      <c r="AM37" s="69">
        <v>9</v>
      </c>
      <c r="AN37" s="68">
        <v>0.35416666666666669</v>
      </c>
    </row>
    <row r="40" spans="21:40">
      <c r="U40" s="77" t="s">
        <v>814</v>
      </c>
      <c r="V40" s="150">
        <f>V26+7</f>
        <v>43122</v>
      </c>
      <c r="W40" s="150"/>
      <c r="X40" s="150"/>
    </row>
    <row r="41" spans="21:40" ht="15.75" thickBot="1"/>
    <row r="42" spans="21:40">
      <c r="U42" s="143" t="str">
        <f>TEXT(U43,"dddd")</f>
        <v>poniedziałek</v>
      </c>
      <c r="V42" s="144"/>
      <c r="W42" s="145"/>
      <c r="X42" s="146"/>
      <c r="Y42" s="143" t="str">
        <f>TEXT(Y43,"dddd")</f>
        <v>wtorek</v>
      </c>
      <c r="Z42" s="144"/>
      <c r="AA42" s="145"/>
      <c r="AB42" s="146"/>
      <c r="AC42" s="143" t="str">
        <f>TEXT(AC43,"dddd")</f>
        <v>środa</v>
      </c>
      <c r="AD42" s="144"/>
      <c r="AE42" s="145"/>
      <c r="AF42" s="146"/>
      <c r="AG42" s="143" t="str">
        <f>TEXT(AG43,"dddd")</f>
        <v>czwartek</v>
      </c>
      <c r="AH42" s="144"/>
      <c r="AI42" s="145"/>
      <c r="AJ42" s="146"/>
      <c r="AK42" s="143" t="str">
        <f>TEXT(AK43,"dddd")</f>
        <v>piątek</v>
      </c>
      <c r="AL42" s="144"/>
      <c r="AM42" s="145"/>
      <c r="AN42" s="146"/>
    </row>
    <row r="43" spans="21:40" ht="15.75" thickBot="1">
      <c r="U43" s="147">
        <f>V40</f>
        <v>43122</v>
      </c>
      <c r="V43" s="148"/>
      <c r="W43" s="148"/>
      <c r="X43" s="149"/>
      <c r="Y43" s="147">
        <f>V40+1</f>
        <v>43123</v>
      </c>
      <c r="Z43" s="148"/>
      <c r="AA43" s="148"/>
      <c r="AB43" s="149"/>
      <c r="AC43" s="147">
        <f>V40+2</f>
        <v>43124</v>
      </c>
      <c r="AD43" s="148"/>
      <c r="AE43" s="148"/>
      <c r="AF43" s="149"/>
      <c r="AG43" s="147">
        <f>V40+3</f>
        <v>43125</v>
      </c>
      <c r="AH43" s="148"/>
      <c r="AI43" s="148"/>
      <c r="AJ43" s="149"/>
      <c r="AK43" s="147">
        <f>V40+4</f>
        <v>43126</v>
      </c>
      <c r="AL43" s="148"/>
      <c r="AM43" s="148"/>
      <c r="AN43" s="149"/>
    </row>
    <row r="44" spans="21:40">
      <c r="U44" s="76" t="s">
        <v>813</v>
      </c>
      <c r="V44" s="75" t="s">
        <v>812</v>
      </c>
      <c r="W44" s="74" t="s">
        <v>359</v>
      </c>
      <c r="X44" s="73" t="s">
        <v>8</v>
      </c>
      <c r="Y44" s="76" t="s">
        <v>813</v>
      </c>
      <c r="Z44" s="75" t="s">
        <v>812</v>
      </c>
      <c r="AA44" s="74" t="s">
        <v>359</v>
      </c>
      <c r="AB44" s="73" t="s">
        <v>8</v>
      </c>
      <c r="AC44" s="76" t="s">
        <v>813</v>
      </c>
      <c r="AD44" s="75" t="s">
        <v>812</v>
      </c>
      <c r="AE44" s="74" t="s">
        <v>359</v>
      </c>
      <c r="AF44" s="73" t="s">
        <v>8</v>
      </c>
      <c r="AG44" s="76" t="s">
        <v>813</v>
      </c>
      <c r="AH44" s="75" t="s">
        <v>812</v>
      </c>
      <c r="AI44" s="74" t="s">
        <v>359</v>
      </c>
      <c r="AJ44" s="73" t="s">
        <v>8</v>
      </c>
      <c r="AK44" s="76" t="s">
        <v>813</v>
      </c>
      <c r="AL44" s="75" t="s">
        <v>812</v>
      </c>
      <c r="AM44" s="74" t="s">
        <v>359</v>
      </c>
      <c r="AN44" s="73" t="s">
        <v>8</v>
      </c>
    </row>
    <row r="45" spans="21:40">
      <c r="U45" s="72" t="s">
        <v>798</v>
      </c>
      <c r="V45" s="70" t="s">
        <v>797</v>
      </c>
      <c r="W45" s="69">
        <v>3</v>
      </c>
      <c r="X45" s="68">
        <v>0.45833333333333331</v>
      </c>
      <c r="Y45" s="72" t="s">
        <v>811</v>
      </c>
      <c r="Z45" s="70" t="s">
        <v>810</v>
      </c>
      <c r="AA45" s="69">
        <v>4</v>
      </c>
      <c r="AB45" s="68">
        <v>0.53125</v>
      </c>
      <c r="AC45" s="72" t="s">
        <v>809</v>
      </c>
      <c r="AD45" s="70" t="s">
        <v>797</v>
      </c>
      <c r="AE45" s="69">
        <v>4</v>
      </c>
      <c r="AF45" s="68">
        <v>0.55902777777777779</v>
      </c>
      <c r="AG45" s="72" t="s">
        <v>808</v>
      </c>
      <c r="AH45" s="70" t="s">
        <v>807</v>
      </c>
      <c r="AI45" s="69">
        <v>1</v>
      </c>
      <c r="AJ45" s="68">
        <v>0.60069444444444442</v>
      </c>
      <c r="AK45" s="71" t="s">
        <v>806</v>
      </c>
      <c r="AL45" s="70" t="s">
        <v>805</v>
      </c>
      <c r="AM45" s="69">
        <v>4</v>
      </c>
      <c r="AN45" s="68">
        <v>0.5625</v>
      </c>
    </row>
    <row r="46" spans="21:40">
      <c r="U46" s="72" t="s">
        <v>796</v>
      </c>
      <c r="V46" s="70" t="s">
        <v>794</v>
      </c>
      <c r="W46" s="69">
        <v>2</v>
      </c>
      <c r="X46" s="68">
        <v>0.3125</v>
      </c>
      <c r="Y46" s="72" t="s">
        <v>665</v>
      </c>
      <c r="Z46" s="70" t="s">
        <v>665</v>
      </c>
      <c r="AA46" s="69"/>
      <c r="AB46" s="68" t="s">
        <v>665</v>
      </c>
      <c r="AC46" s="72" t="s">
        <v>804</v>
      </c>
      <c r="AD46" s="70" t="s">
        <v>794</v>
      </c>
      <c r="AE46" s="69">
        <v>6</v>
      </c>
      <c r="AF46" s="68">
        <v>0.71875</v>
      </c>
      <c r="AG46" s="72" t="s">
        <v>803</v>
      </c>
      <c r="AH46" s="70" t="s">
        <v>802</v>
      </c>
      <c r="AI46" s="69">
        <v>2</v>
      </c>
      <c r="AJ46" s="68">
        <v>0.64583333333333337</v>
      </c>
      <c r="AK46" s="71" t="s">
        <v>801</v>
      </c>
      <c r="AL46" s="70" t="s">
        <v>800</v>
      </c>
      <c r="AM46" s="69">
        <v>21</v>
      </c>
      <c r="AN46" s="68">
        <v>0.5</v>
      </c>
    </row>
    <row r="47" spans="21:40">
      <c r="U47" s="72" t="s">
        <v>795</v>
      </c>
      <c r="V47" s="70" t="s">
        <v>799</v>
      </c>
      <c r="W47" s="69">
        <v>4</v>
      </c>
      <c r="X47" s="68">
        <v>0.55208333333333337</v>
      </c>
      <c r="Y47" s="72" t="s">
        <v>665</v>
      </c>
      <c r="Z47" s="70" t="s">
        <v>665</v>
      </c>
      <c r="AA47" s="69"/>
      <c r="AB47" s="68" t="s">
        <v>665</v>
      </c>
      <c r="AC47" s="72" t="s">
        <v>665</v>
      </c>
      <c r="AD47" s="70" t="s">
        <v>665</v>
      </c>
      <c r="AE47" s="69"/>
      <c r="AF47" s="68" t="s">
        <v>665</v>
      </c>
      <c r="AG47" s="72" t="s">
        <v>798</v>
      </c>
      <c r="AH47" s="70" t="s">
        <v>797</v>
      </c>
      <c r="AI47" s="69">
        <v>13</v>
      </c>
      <c r="AJ47" s="68">
        <v>0.30555555555555552</v>
      </c>
      <c r="AK47" s="71" t="s">
        <v>665</v>
      </c>
      <c r="AL47" s="70" t="s">
        <v>665</v>
      </c>
      <c r="AM47" s="69"/>
      <c r="AN47" s="68" t="s">
        <v>665</v>
      </c>
    </row>
    <row r="48" spans="21:40">
      <c r="U48" s="72" t="s">
        <v>798</v>
      </c>
      <c r="V48" s="70" t="s">
        <v>797</v>
      </c>
      <c r="W48" s="69">
        <v>1</v>
      </c>
      <c r="X48" s="68">
        <v>0.41666666666666669</v>
      </c>
      <c r="Y48" s="72" t="s">
        <v>665</v>
      </c>
      <c r="Z48" s="70" t="s">
        <v>665</v>
      </c>
      <c r="AA48" s="69"/>
      <c r="AB48" s="68" t="s">
        <v>665</v>
      </c>
      <c r="AC48" s="72" t="s">
        <v>665</v>
      </c>
      <c r="AD48" s="70" t="s">
        <v>665</v>
      </c>
      <c r="AE48" s="69"/>
      <c r="AF48" s="68" t="s">
        <v>665</v>
      </c>
      <c r="AG48" s="72" t="s">
        <v>796</v>
      </c>
      <c r="AH48" s="70" t="s">
        <v>794</v>
      </c>
      <c r="AI48" s="69">
        <v>7</v>
      </c>
      <c r="AJ48" s="68">
        <v>0.34027777777777773</v>
      </c>
      <c r="AK48" s="71" t="s">
        <v>665</v>
      </c>
      <c r="AL48" s="70" t="s">
        <v>665</v>
      </c>
      <c r="AM48" s="69"/>
      <c r="AN48" s="68" t="s">
        <v>665</v>
      </c>
    </row>
    <row r="49" spans="21:40">
      <c r="U49" s="72"/>
      <c r="V49" s="70"/>
      <c r="W49" s="69"/>
      <c r="X49" s="68"/>
      <c r="Y49" s="72" t="s">
        <v>665</v>
      </c>
      <c r="Z49" s="70" t="s">
        <v>665</v>
      </c>
      <c r="AA49" s="69"/>
      <c r="AB49" s="68" t="s">
        <v>665</v>
      </c>
      <c r="AC49" s="72" t="s">
        <v>665</v>
      </c>
      <c r="AD49" s="70" t="s">
        <v>665</v>
      </c>
      <c r="AE49" s="69"/>
      <c r="AF49" s="68" t="s">
        <v>665</v>
      </c>
      <c r="AG49" s="72" t="s">
        <v>795</v>
      </c>
      <c r="AH49" s="70" t="s">
        <v>794</v>
      </c>
      <c r="AI49" s="69">
        <v>2</v>
      </c>
      <c r="AJ49" s="68">
        <v>0.35416666666666669</v>
      </c>
      <c r="AK49" s="71" t="s">
        <v>665</v>
      </c>
      <c r="AL49" s="70" t="s">
        <v>665</v>
      </c>
      <c r="AM49" s="69"/>
      <c r="AN49" s="68" t="s">
        <v>665</v>
      </c>
    </row>
    <row r="52" spans="21:40">
      <c r="U52" s="77" t="s">
        <v>814</v>
      </c>
      <c r="V52" s="150">
        <f>V40+7</f>
        <v>43129</v>
      </c>
      <c r="W52" s="150"/>
      <c r="X52" s="150"/>
    </row>
    <row r="53" spans="21:40" ht="15.75" thickBot="1"/>
    <row r="54" spans="21:40">
      <c r="U54" s="143" t="str">
        <f>TEXT(U55,"dddd")</f>
        <v>poniedziałek</v>
      </c>
      <c r="V54" s="144"/>
      <c r="W54" s="145"/>
      <c r="X54" s="146"/>
      <c r="Y54" s="143" t="str">
        <f>TEXT(Y55,"dddd")</f>
        <v>wtorek</v>
      </c>
      <c r="Z54" s="144"/>
      <c r="AA54" s="145"/>
      <c r="AB54" s="146"/>
      <c r="AC54" s="143" t="str">
        <f>TEXT(AC55,"dddd")</f>
        <v>środa</v>
      </c>
      <c r="AD54" s="144"/>
      <c r="AE54" s="145"/>
      <c r="AF54" s="146"/>
      <c r="AG54" s="143" t="str">
        <f>TEXT(AG55,"dddd")</f>
        <v>czwartek</v>
      </c>
      <c r="AH54" s="144"/>
      <c r="AI54" s="145"/>
      <c r="AJ54" s="146"/>
      <c r="AK54" s="143" t="str">
        <f>TEXT(AK55,"dddd")</f>
        <v>piątek</v>
      </c>
      <c r="AL54" s="144"/>
      <c r="AM54" s="145"/>
      <c r="AN54" s="146"/>
    </row>
    <row r="55" spans="21:40" ht="15.75" thickBot="1">
      <c r="U55" s="147">
        <f>V52</f>
        <v>43129</v>
      </c>
      <c r="V55" s="148"/>
      <c r="W55" s="148"/>
      <c r="X55" s="149"/>
      <c r="Y55" s="147">
        <f>V52+1</f>
        <v>43130</v>
      </c>
      <c r="Z55" s="148"/>
      <c r="AA55" s="148"/>
      <c r="AB55" s="149"/>
      <c r="AC55" s="147">
        <f>V52+2</f>
        <v>43131</v>
      </c>
      <c r="AD55" s="148"/>
      <c r="AE55" s="148"/>
      <c r="AF55" s="149"/>
      <c r="AG55" s="147">
        <f>V52+3</f>
        <v>43132</v>
      </c>
      <c r="AH55" s="148"/>
      <c r="AI55" s="148"/>
      <c r="AJ55" s="149"/>
      <c r="AK55" s="147">
        <f>V52+4</f>
        <v>43133</v>
      </c>
      <c r="AL55" s="148"/>
      <c r="AM55" s="148"/>
      <c r="AN55" s="149"/>
    </row>
    <row r="56" spans="21:40">
      <c r="U56" s="76" t="s">
        <v>813</v>
      </c>
      <c r="V56" s="75" t="s">
        <v>812</v>
      </c>
      <c r="W56" s="74" t="s">
        <v>359</v>
      </c>
      <c r="X56" s="73" t="s">
        <v>8</v>
      </c>
      <c r="Y56" s="76" t="s">
        <v>813</v>
      </c>
      <c r="Z56" s="75" t="s">
        <v>812</v>
      </c>
      <c r="AA56" s="74" t="s">
        <v>359</v>
      </c>
      <c r="AB56" s="73" t="s">
        <v>8</v>
      </c>
      <c r="AC56" s="76" t="s">
        <v>813</v>
      </c>
      <c r="AD56" s="75" t="s">
        <v>812</v>
      </c>
      <c r="AE56" s="74" t="s">
        <v>359</v>
      </c>
      <c r="AF56" s="73" t="s">
        <v>8</v>
      </c>
      <c r="AG56" s="76" t="s">
        <v>813</v>
      </c>
      <c r="AH56" s="75" t="s">
        <v>812</v>
      </c>
      <c r="AI56" s="74" t="s">
        <v>359</v>
      </c>
      <c r="AJ56" s="73" t="s">
        <v>8</v>
      </c>
      <c r="AK56" s="76" t="s">
        <v>813</v>
      </c>
      <c r="AL56" s="75" t="s">
        <v>812</v>
      </c>
      <c r="AM56" s="74" t="s">
        <v>359</v>
      </c>
      <c r="AN56" s="73" t="s">
        <v>8</v>
      </c>
    </row>
    <row r="57" spans="21:40">
      <c r="U57" s="72" t="s">
        <v>798</v>
      </c>
      <c r="V57" s="70" t="s">
        <v>797</v>
      </c>
      <c r="W57" s="69">
        <v>3</v>
      </c>
      <c r="X57" s="68">
        <v>0.45833333333333331</v>
      </c>
      <c r="Y57" s="72" t="s">
        <v>811</v>
      </c>
      <c r="Z57" s="70" t="s">
        <v>810</v>
      </c>
      <c r="AA57" s="69">
        <v>4</v>
      </c>
      <c r="AB57" s="68">
        <v>0.53125</v>
      </c>
      <c r="AC57" s="72" t="s">
        <v>809</v>
      </c>
      <c r="AD57" s="70" t="s">
        <v>797</v>
      </c>
      <c r="AE57" s="69">
        <v>4</v>
      </c>
      <c r="AF57" s="68">
        <v>0.55902777777777779</v>
      </c>
      <c r="AG57" s="72" t="s">
        <v>808</v>
      </c>
      <c r="AH57" s="70" t="s">
        <v>807</v>
      </c>
      <c r="AI57" s="69">
        <v>1</v>
      </c>
      <c r="AJ57" s="68">
        <v>0.60069444444444442</v>
      </c>
      <c r="AK57" s="71" t="s">
        <v>806</v>
      </c>
      <c r="AL57" s="70" t="s">
        <v>805</v>
      </c>
      <c r="AM57" s="69">
        <v>4</v>
      </c>
      <c r="AN57" s="68">
        <v>0.5625</v>
      </c>
    </row>
    <row r="58" spans="21:40">
      <c r="U58" s="72" t="s">
        <v>796</v>
      </c>
      <c r="V58" s="70" t="s">
        <v>794</v>
      </c>
      <c r="W58" s="69">
        <v>2</v>
      </c>
      <c r="X58" s="68">
        <v>0.3125</v>
      </c>
      <c r="Y58" s="72" t="s">
        <v>665</v>
      </c>
      <c r="Z58" s="70" t="s">
        <v>665</v>
      </c>
      <c r="AA58" s="69"/>
      <c r="AB58" s="68" t="s">
        <v>665</v>
      </c>
      <c r="AC58" s="72" t="s">
        <v>804</v>
      </c>
      <c r="AD58" s="70" t="s">
        <v>794</v>
      </c>
      <c r="AE58" s="69">
        <v>6</v>
      </c>
      <c r="AF58" s="68">
        <v>0.71875</v>
      </c>
      <c r="AG58" s="72" t="s">
        <v>803</v>
      </c>
      <c r="AH58" s="70" t="s">
        <v>802</v>
      </c>
      <c r="AI58" s="69">
        <v>2</v>
      </c>
      <c r="AJ58" s="68">
        <v>0.64583333333333337</v>
      </c>
      <c r="AK58" s="71" t="s">
        <v>801</v>
      </c>
      <c r="AL58" s="70" t="s">
        <v>800</v>
      </c>
      <c r="AM58" s="69">
        <v>21</v>
      </c>
      <c r="AN58" s="68">
        <v>0.5</v>
      </c>
    </row>
    <row r="59" spans="21:40">
      <c r="U59" s="72" t="s">
        <v>795</v>
      </c>
      <c r="V59" s="70" t="s">
        <v>799</v>
      </c>
      <c r="W59" s="69">
        <v>4</v>
      </c>
      <c r="X59" s="68">
        <v>0.55208333333333337</v>
      </c>
      <c r="Y59" s="72" t="s">
        <v>665</v>
      </c>
      <c r="Z59" s="70" t="s">
        <v>665</v>
      </c>
      <c r="AA59" s="69"/>
      <c r="AB59" s="68" t="s">
        <v>665</v>
      </c>
      <c r="AC59" s="72" t="s">
        <v>665</v>
      </c>
      <c r="AD59" s="70" t="s">
        <v>665</v>
      </c>
      <c r="AE59" s="69"/>
      <c r="AF59" s="68" t="s">
        <v>665</v>
      </c>
      <c r="AG59" s="72" t="s">
        <v>798</v>
      </c>
      <c r="AH59" s="70" t="s">
        <v>797</v>
      </c>
      <c r="AI59" s="69">
        <v>13</v>
      </c>
      <c r="AJ59" s="68">
        <v>0.30555555555555552</v>
      </c>
      <c r="AK59" s="71" t="s">
        <v>665</v>
      </c>
      <c r="AL59" s="70" t="s">
        <v>665</v>
      </c>
      <c r="AM59" s="69"/>
      <c r="AN59" s="68" t="s">
        <v>665</v>
      </c>
    </row>
    <row r="60" spans="21:40">
      <c r="U60" s="72" t="s">
        <v>798</v>
      </c>
      <c r="V60" s="70" t="s">
        <v>797</v>
      </c>
      <c r="W60" s="69">
        <v>1</v>
      </c>
      <c r="X60" s="68">
        <v>0.41666666666666669</v>
      </c>
      <c r="Y60" s="72" t="s">
        <v>665</v>
      </c>
      <c r="Z60" s="70" t="s">
        <v>665</v>
      </c>
      <c r="AA60" s="69"/>
      <c r="AB60" s="68" t="s">
        <v>665</v>
      </c>
      <c r="AC60" s="72" t="s">
        <v>665</v>
      </c>
      <c r="AD60" s="70" t="s">
        <v>665</v>
      </c>
      <c r="AE60" s="69"/>
      <c r="AF60" s="68" t="s">
        <v>665</v>
      </c>
      <c r="AG60" s="72" t="s">
        <v>796</v>
      </c>
      <c r="AH60" s="70" t="s">
        <v>794</v>
      </c>
      <c r="AI60" s="69">
        <v>7</v>
      </c>
      <c r="AJ60" s="68">
        <v>0.34027777777777773</v>
      </c>
      <c r="AK60" s="71" t="s">
        <v>665</v>
      </c>
      <c r="AL60" s="70" t="s">
        <v>665</v>
      </c>
      <c r="AM60" s="69"/>
      <c r="AN60" s="68" t="s">
        <v>665</v>
      </c>
    </row>
    <row r="61" spans="21:40">
      <c r="U61" s="72"/>
      <c r="V61" s="70"/>
      <c r="W61" s="69"/>
      <c r="X61" s="68"/>
      <c r="Y61" s="72" t="s">
        <v>665</v>
      </c>
      <c r="Z61" s="70" t="s">
        <v>665</v>
      </c>
      <c r="AA61" s="69"/>
      <c r="AB61" s="68" t="s">
        <v>665</v>
      </c>
      <c r="AC61" s="72" t="s">
        <v>665</v>
      </c>
      <c r="AD61" s="70" t="s">
        <v>665</v>
      </c>
      <c r="AE61" s="69"/>
      <c r="AF61" s="68" t="s">
        <v>665</v>
      </c>
      <c r="AG61" s="72" t="s">
        <v>795</v>
      </c>
      <c r="AH61" s="70" t="s">
        <v>794</v>
      </c>
      <c r="AI61" s="69">
        <v>2</v>
      </c>
      <c r="AJ61" s="68">
        <v>0.35416666666666669</v>
      </c>
      <c r="AK61" s="71" t="s">
        <v>665</v>
      </c>
      <c r="AL61" s="70" t="s">
        <v>665</v>
      </c>
      <c r="AM61" s="69"/>
      <c r="AN61" s="68" t="s">
        <v>665</v>
      </c>
    </row>
  </sheetData>
  <mergeCells count="55">
    <mergeCell ref="AG4:AJ4"/>
    <mergeCell ref="V2:X2"/>
    <mergeCell ref="AK4:AN4"/>
    <mergeCell ref="U5:X5"/>
    <mergeCell ref="Y5:AB5"/>
    <mergeCell ref="AC5:AF5"/>
    <mergeCell ref="AG5:AJ5"/>
    <mergeCell ref="AK5:AN5"/>
    <mergeCell ref="U4:X4"/>
    <mergeCell ref="Y4:AB4"/>
    <mergeCell ref="AC4:AF4"/>
    <mergeCell ref="AK17:AN17"/>
    <mergeCell ref="V14:X14"/>
    <mergeCell ref="U16:X16"/>
    <mergeCell ref="Y16:AB16"/>
    <mergeCell ref="AC16:AF16"/>
    <mergeCell ref="AG16:AJ16"/>
    <mergeCell ref="AK16:AN16"/>
    <mergeCell ref="U17:X17"/>
    <mergeCell ref="Y17:AB17"/>
    <mergeCell ref="AC17:AF17"/>
    <mergeCell ref="AG17:AJ17"/>
    <mergeCell ref="V26:X26"/>
    <mergeCell ref="U28:X28"/>
    <mergeCell ref="Y28:AB28"/>
    <mergeCell ref="AC28:AF28"/>
    <mergeCell ref="AG28:AJ28"/>
    <mergeCell ref="AK28:AN28"/>
    <mergeCell ref="U29:X29"/>
    <mergeCell ref="Y29:AB29"/>
    <mergeCell ref="AC29:AF29"/>
    <mergeCell ref="AG29:AJ29"/>
    <mergeCell ref="AK29:AN29"/>
    <mergeCell ref="AK43:AN43"/>
    <mergeCell ref="V40:X40"/>
    <mergeCell ref="U42:X42"/>
    <mergeCell ref="Y42:AB42"/>
    <mergeCell ref="AC42:AF42"/>
    <mergeCell ref="AG42:AJ42"/>
    <mergeCell ref="AK42:AN42"/>
    <mergeCell ref="U43:X43"/>
    <mergeCell ref="Y43:AB43"/>
    <mergeCell ref="AC43:AF43"/>
    <mergeCell ref="AG43:AJ43"/>
    <mergeCell ref="V52:X52"/>
    <mergeCell ref="U54:X54"/>
    <mergeCell ref="Y54:AB54"/>
    <mergeCell ref="AC54:AF54"/>
    <mergeCell ref="AG54:AJ54"/>
    <mergeCell ref="AK54:AN54"/>
    <mergeCell ref="U55:X55"/>
    <mergeCell ref="Y55:AB55"/>
    <mergeCell ref="AC55:AF55"/>
    <mergeCell ref="AG55:AJ55"/>
    <mergeCell ref="AK55:AN5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5"/>
  <sheetViews>
    <sheetView zoomScale="145" zoomScaleNormal="145" workbookViewId="0">
      <selection activeCell="B8" sqref="B8"/>
    </sheetView>
  </sheetViews>
  <sheetFormatPr defaultRowHeight="15"/>
  <cols>
    <col min="1" max="1" width="4.5703125" customWidth="1"/>
    <col min="2" max="2" width="10.140625" bestFit="1" customWidth="1"/>
    <col min="6" max="6" width="24.85546875" customWidth="1"/>
    <col min="10" max="10" width="46.5703125" customWidth="1"/>
  </cols>
  <sheetData>
    <row r="2" spans="1:15" ht="26.25">
      <c r="A2" s="2"/>
      <c r="B2" s="2" t="str">
        <f>start!B3</f>
        <v>Poprawne wprowadzanie danych do Excela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5" spans="1:15">
      <c r="B5" s="3" t="s">
        <v>5</v>
      </c>
      <c r="D5" s="3" t="s">
        <v>6</v>
      </c>
      <c r="F5" s="3" t="s">
        <v>7</v>
      </c>
      <c r="H5" s="3" t="s">
        <v>8</v>
      </c>
      <c r="J5" s="3" t="s">
        <v>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33"/>
  <sheetViews>
    <sheetView topLeftCell="A2" zoomScale="145" zoomScaleNormal="145" workbookViewId="0">
      <selection activeCell="A3" sqref="A3"/>
    </sheetView>
  </sheetViews>
  <sheetFormatPr defaultRowHeight="15"/>
  <cols>
    <col min="1" max="1" width="4.5703125" customWidth="1"/>
    <col min="5" max="5" width="13.5703125" bestFit="1" customWidth="1"/>
    <col min="9" max="9" width="9.140625" style="17"/>
  </cols>
  <sheetData>
    <row r="2" spans="1:15" ht="26.25">
      <c r="A2" s="2"/>
      <c r="B2" s="2" t="str">
        <f>start!B4</f>
        <v>Znajdowanie i oznaczanie niepoprawnych danych</v>
      </c>
      <c r="C2" s="2"/>
      <c r="D2" s="2"/>
      <c r="E2" s="2"/>
      <c r="F2" s="2"/>
      <c r="G2" s="2"/>
      <c r="H2" s="2"/>
      <c r="I2" s="18"/>
      <c r="J2" s="2"/>
      <c r="K2" s="2"/>
      <c r="L2" s="2"/>
      <c r="M2" s="2"/>
      <c r="N2" s="2"/>
      <c r="O2" s="2"/>
    </row>
    <row r="3" spans="1:15">
      <c r="I3"/>
    </row>
    <row r="5" spans="1:15">
      <c r="B5" s="3" t="s">
        <v>10</v>
      </c>
      <c r="E5" s="3" t="s">
        <v>11</v>
      </c>
    </row>
    <row r="6" spans="1:15">
      <c r="B6">
        <v>4</v>
      </c>
      <c r="E6" s="4" t="s">
        <v>13</v>
      </c>
      <c r="I6"/>
    </row>
    <row r="7" spans="1:15">
      <c r="B7">
        <v>3</v>
      </c>
      <c r="E7" s="4" t="s">
        <v>15</v>
      </c>
      <c r="I7"/>
    </row>
    <row r="8" spans="1:15">
      <c r="B8">
        <v>2</v>
      </c>
      <c r="E8" s="4">
        <v>180</v>
      </c>
      <c r="I8"/>
    </row>
    <row r="9" spans="1:15">
      <c r="B9">
        <v>1</v>
      </c>
      <c r="E9" s="4" t="s">
        <v>18</v>
      </c>
      <c r="I9"/>
    </row>
    <row r="10" spans="1:15">
      <c r="B10">
        <v>2</v>
      </c>
      <c r="E10" s="4" t="s">
        <v>19</v>
      </c>
    </row>
    <row r="11" spans="1:15">
      <c r="B11">
        <v>3</v>
      </c>
      <c r="E11" s="4">
        <v>3.8730000000000002</v>
      </c>
    </row>
    <row r="12" spans="1:15">
      <c r="B12">
        <v>2</v>
      </c>
      <c r="E12" s="4" t="s">
        <v>20</v>
      </c>
    </row>
    <row r="13" spans="1:15">
      <c r="B13">
        <v>0</v>
      </c>
      <c r="E13" s="4">
        <v>120</v>
      </c>
    </row>
    <row r="14" spans="1:15">
      <c r="B14">
        <v>0</v>
      </c>
      <c r="E14" s="4" t="s">
        <v>22</v>
      </c>
    </row>
    <row r="15" spans="1:15">
      <c r="B15">
        <v>2</v>
      </c>
      <c r="E15" s="4" t="s">
        <v>23</v>
      </c>
    </row>
    <row r="16" spans="1:15">
      <c r="B16">
        <v>0</v>
      </c>
      <c r="E16" s="4" t="s">
        <v>23</v>
      </c>
    </row>
    <row r="17" spans="2:5">
      <c r="B17">
        <v>2</v>
      </c>
      <c r="E17" s="4" t="s">
        <v>24</v>
      </c>
    </row>
    <row r="18" spans="2:5">
      <c r="B18">
        <v>5</v>
      </c>
      <c r="E18" s="4">
        <v>630</v>
      </c>
    </row>
    <row r="19" spans="2:5">
      <c r="B19">
        <v>1</v>
      </c>
      <c r="E19" s="4" t="s">
        <v>25</v>
      </c>
    </row>
    <row r="20" spans="2:5">
      <c r="B20">
        <v>1</v>
      </c>
      <c r="E20" s="4" t="s">
        <v>26</v>
      </c>
    </row>
    <row r="21" spans="2:5">
      <c r="B21">
        <v>0</v>
      </c>
      <c r="E21" s="4" t="s">
        <v>27</v>
      </c>
    </row>
    <row r="22" spans="2:5">
      <c r="B22">
        <v>2</v>
      </c>
      <c r="E22" s="4">
        <v>3120</v>
      </c>
    </row>
    <row r="23" spans="2:5">
      <c r="B23">
        <v>3</v>
      </c>
      <c r="E23" s="4" t="s">
        <v>24</v>
      </c>
    </row>
    <row r="24" spans="2:5">
      <c r="B24">
        <v>0</v>
      </c>
      <c r="E24" s="4" t="s">
        <v>28</v>
      </c>
    </row>
    <row r="25" spans="2:5">
      <c r="B25">
        <v>4</v>
      </c>
      <c r="E25" s="4" t="s">
        <v>15</v>
      </c>
    </row>
    <row r="26" spans="2:5">
      <c r="B26">
        <v>2</v>
      </c>
      <c r="E26" s="4" t="s">
        <v>24</v>
      </c>
    </row>
    <row r="27" spans="2:5">
      <c r="B27">
        <v>0</v>
      </c>
      <c r="E27" s="4" t="s">
        <v>24</v>
      </c>
    </row>
    <row r="28" spans="2:5">
      <c r="B28">
        <v>0</v>
      </c>
      <c r="E28" s="4" t="s">
        <v>24</v>
      </c>
    </row>
    <row r="29" spans="2:5">
      <c r="B29">
        <v>0</v>
      </c>
      <c r="E29" s="4" t="s">
        <v>18</v>
      </c>
    </row>
    <row r="30" spans="2:5">
      <c r="B30">
        <v>2</v>
      </c>
      <c r="E30" s="4" t="s">
        <v>24</v>
      </c>
    </row>
    <row r="31" spans="2:5">
      <c r="B31">
        <v>2</v>
      </c>
      <c r="E31" s="4" t="s">
        <v>24</v>
      </c>
    </row>
    <row r="32" spans="2:5">
      <c r="B32">
        <v>5</v>
      </c>
      <c r="E32" s="4" t="s">
        <v>27</v>
      </c>
    </row>
    <row r="33" spans="2:5">
      <c r="B33">
        <v>2</v>
      </c>
      <c r="E33" s="4" t="s">
        <v>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30"/>
  <sheetViews>
    <sheetView zoomScale="145" zoomScaleNormal="145" workbookViewId="0">
      <selection activeCell="G12" sqref="G12"/>
    </sheetView>
  </sheetViews>
  <sheetFormatPr defaultRowHeight="15"/>
  <cols>
    <col min="1" max="1" width="4.5703125" customWidth="1"/>
    <col min="2" max="2" width="13.5703125" customWidth="1"/>
    <col min="5" max="5" width="13.5703125" bestFit="1" customWidth="1"/>
    <col min="6" max="6" width="30.140625" bestFit="1" customWidth="1"/>
  </cols>
  <sheetData>
    <row r="2" spans="1:15" ht="26.25">
      <c r="A2" s="2"/>
      <c r="B2" s="2" t="str">
        <f>start!B5</f>
        <v>Poprawianie danych przy użyciu mechanizmu znajdź/zamień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>
      <c r="B4" t="s">
        <v>11</v>
      </c>
      <c r="F4" s="3" t="s">
        <v>171</v>
      </c>
      <c r="G4" s="3" t="s">
        <v>172</v>
      </c>
    </row>
    <row r="5" spans="1:15">
      <c r="B5" s="4" t="s">
        <v>30</v>
      </c>
      <c r="F5" s="7" t="s">
        <v>173</v>
      </c>
      <c r="G5" s="7" t="s">
        <v>174</v>
      </c>
    </row>
    <row r="6" spans="1:15">
      <c r="B6" s="4" t="s">
        <v>31</v>
      </c>
      <c r="F6" s="7" t="s">
        <v>175</v>
      </c>
      <c r="G6" s="7" t="s">
        <v>176</v>
      </c>
    </row>
    <row r="7" spans="1:15">
      <c r="B7" s="4" t="s">
        <v>32</v>
      </c>
      <c r="F7" s="7" t="s">
        <v>177</v>
      </c>
      <c r="G7" s="7" t="s">
        <v>178</v>
      </c>
    </row>
    <row r="8" spans="1:15">
      <c r="B8" s="4" t="s">
        <v>33</v>
      </c>
      <c r="F8" s="7" t="s">
        <v>179</v>
      </c>
      <c r="G8" s="7" t="s">
        <v>180</v>
      </c>
    </row>
    <row r="9" spans="1:15">
      <c r="B9" s="4" t="s">
        <v>34</v>
      </c>
      <c r="F9" s="7" t="s">
        <v>181</v>
      </c>
      <c r="G9" s="7" t="s">
        <v>182</v>
      </c>
    </row>
    <row r="10" spans="1:15">
      <c r="B10" s="4" t="s">
        <v>35</v>
      </c>
      <c r="F10" s="7" t="s">
        <v>183</v>
      </c>
      <c r="G10" s="7" t="s">
        <v>184</v>
      </c>
    </row>
    <row r="11" spans="1:15">
      <c r="B11" s="4" t="s">
        <v>36</v>
      </c>
      <c r="F11" s="7"/>
      <c r="G11" s="8">
        <f>SUM(G5:G10)</f>
        <v>0</v>
      </c>
    </row>
    <row r="12" spans="1:15">
      <c r="B12" s="4" t="s">
        <v>37</v>
      </c>
    </row>
    <row r="13" spans="1:15">
      <c r="B13" s="4" t="s">
        <v>38</v>
      </c>
    </row>
    <row r="14" spans="1:15">
      <c r="B14" s="4" t="s">
        <v>39</v>
      </c>
    </row>
    <row r="15" spans="1:15">
      <c r="B15" s="4" t="s">
        <v>40</v>
      </c>
    </row>
    <row r="16" spans="1:15">
      <c r="B16" s="4" t="s">
        <v>41</v>
      </c>
    </row>
    <row r="17" spans="2:2">
      <c r="B17" s="4" t="s">
        <v>42</v>
      </c>
    </row>
    <row r="18" spans="2:2">
      <c r="B18" s="4" t="s">
        <v>43</v>
      </c>
    </row>
    <row r="19" spans="2:2">
      <c r="B19" s="4" t="s">
        <v>44</v>
      </c>
    </row>
    <row r="20" spans="2:2">
      <c r="B20" s="4" t="s">
        <v>45</v>
      </c>
    </row>
    <row r="21" spans="2:2">
      <c r="B21" s="4" t="s">
        <v>46</v>
      </c>
    </row>
    <row r="22" spans="2:2">
      <c r="B22" s="4" t="s">
        <v>47</v>
      </c>
    </row>
    <row r="23" spans="2:2">
      <c r="B23" s="4" t="s">
        <v>48</v>
      </c>
    </row>
    <row r="24" spans="2:2">
      <c r="B24" s="4" t="s">
        <v>49</v>
      </c>
    </row>
    <row r="25" spans="2:2">
      <c r="B25" s="4" t="s">
        <v>50</v>
      </c>
    </row>
    <row r="26" spans="2:2">
      <c r="B26" s="4" t="s">
        <v>51</v>
      </c>
    </row>
    <row r="27" spans="2:2">
      <c r="B27" s="4" t="s">
        <v>52</v>
      </c>
    </row>
    <row r="28" spans="2:2">
      <c r="B28" s="4" t="s">
        <v>53</v>
      </c>
    </row>
    <row r="29" spans="2:2">
      <c r="B29" s="4" t="s">
        <v>54</v>
      </c>
    </row>
    <row r="30" spans="2:2">
      <c r="B30" s="4" t="s">
        <v>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102"/>
  <sheetViews>
    <sheetView zoomScale="145" zoomScaleNormal="145" workbookViewId="0">
      <selection activeCell="C6" sqref="C6"/>
    </sheetView>
  </sheetViews>
  <sheetFormatPr defaultRowHeight="15"/>
  <cols>
    <col min="1" max="1" width="4.5703125" customWidth="1"/>
    <col min="2" max="2" width="13.5703125" customWidth="1"/>
    <col min="5" max="5" width="13.5703125" bestFit="1" customWidth="1"/>
  </cols>
  <sheetData>
    <row r="2" spans="1:15" ht="26.25">
      <c r="A2" s="2"/>
      <c r="B2" s="2" t="str">
        <f>start!B6</f>
        <v>Poprawianie liczb przechowywanych jako tekst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5" spans="1:15">
      <c r="B5" s="3" t="s">
        <v>10</v>
      </c>
    </row>
    <row r="6" spans="1:15">
      <c r="B6" s="4" t="s">
        <v>12</v>
      </c>
    </row>
    <row r="7" spans="1:15">
      <c r="B7" s="4" t="s">
        <v>14</v>
      </c>
    </row>
    <row r="8" spans="1:15">
      <c r="B8" s="4" t="s">
        <v>16</v>
      </c>
    </row>
    <row r="9" spans="1:15">
      <c r="B9" s="4" t="s">
        <v>17</v>
      </c>
    </row>
    <row r="10" spans="1:15">
      <c r="B10" s="4" t="s">
        <v>16</v>
      </c>
    </row>
    <row r="11" spans="1:15">
      <c r="B11" s="4" t="s">
        <v>14</v>
      </c>
    </row>
    <row r="12" spans="1:15">
      <c r="B12" s="4" t="s">
        <v>16</v>
      </c>
    </row>
    <row r="13" spans="1:15">
      <c r="B13" s="4" t="s">
        <v>21</v>
      </c>
    </row>
    <row r="14" spans="1:15">
      <c r="B14" s="4">
        <v>0</v>
      </c>
    </row>
    <row r="15" spans="1:15">
      <c r="B15" s="4" t="s">
        <v>16</v>
      </c>
    </row>
    <row r="16" spans="1:15">
      <c r="B16" s="4">
        <v>0</v>
      </c>
    </row>
    <row r="17" spans="2:2">
      <c r="B17" s="4">
        <v>2</v>
      </c>
    </row>
    <row r="18" spans="2:2">
      <c r="B18" s="4">
        <v>5</v>
      </c>
    </row>
    <row r="19" spans="2:2">
      <c r="B19" s="4">
        <v>1</v>
      </c>
    </row>
    <row r="20" spans="2:2">
      <c r="B20" s="4">
        <v>1</v>
      </c>
    </row>
    <row r="21" spans="2:2">
      <c r="B21" s="4" t="s">
        <v>21</v>
      </c>
    </row>
    <row r="22" spans="2:2">
      <c r="B22" s="4" t="s">
        <v>16</v>
      </c>
    </row>
    <row r="23" spans="2:2">
      <c r="B23" s="4" t="s">
        <v>14</v>
      </c>
    </row>
    <row r="24" spans="2:2">
      <c r="B24" s="4" t="s">
        <v>21</v>
      </c>
    </row>
    <row r="25" spans="2:2">
      <c r="B25" s="4" t="s">
        <v>12</v>
      </c>
    </row>
    <row r="26" spans="2:2">
      <c r="B26" s="4" t="s">
        <v>16</v>
      </c>
    </row>
    <row r="27" spans="2:2">
      <c r="B27" s="4" t="s">
        <v>21</v>
      </c>
    </row>
    <row r="28" spans="2:2">
      <c r="B28" s="4" t="s">
        <v>21</v>
      </c>
    </row>
    <row r="29" spans="2:2">
      <c r="B29" s="4" t="s">
        <v>21</v>
      </c>
    </row>
    <row r="30" spans="2:2">
      <c r="B30" s="4" t="s">
        <v>16</v>
      </c>
    </row>
    <row r="31" spans="2:2">
      <c r="B31" s="4" t="s">
        <v>16</v>
      </c>
    </row>
    <row r="32" spans="2:2">
      <c r="B32" s="4" t="s">
        <v>29</v>
      </c>
    </row>
    <row r="33" spans="2:2">
      <c r="B33" s="4" t="s">
        <v>16</v>
      </c>
    </row>
    <row r="34" spans="2:2">
      <c r="B34" s="4" t="s">
        <v>14</v>
      </c>
    </row>
    <row r="35" spans="2:2">
      <c r="B35" s="4" t="s">
        <v>14</v>
      </c>
    </row>
    <row r="36" spans="2:2">
      <c r="B36" s="4" t="s">
        <v>21</v>
      </c>
    </row>
    <row r="37" spans="2:2">
      <c r="B37" s="4" t="s">
        <v>12</v>
      </c>
    </row>
    <row r="38" spans="2:2">
      <c r="B38" s="4" t="s">
        <v>21</v>
      </c>
    </row>
    <row r="39" spans="2:2">
      <c r="B39" s="4" t="s">
        <v>21</v>
      </c>
    </row>
    <row r="40" spans="2:2">
      <c r="B40" s="4" t="s">
        <v>14</v>
      </c>
    </row>
    <row r="41" spans="2:2">
      <c r="B41" s="4" t="s">
        <v>29</v>
      </c>
    </row>
    <row r="42" spans="2:2">
      <c r="B42" s="4" t="s">
        <v>21</v>
      </c>
    </row>
    <row r="43" spans="2:2">
      <c r="B43" s="4" t="s">
        <v>21</v>
      </c>
    </row>
    <row r="44" spans="2:2">
      <c r="B44" s="4" t="s">
        <v>29</v>
      </c>
    </row>
    <row r="45" spans="2:2">
      <c r="B45" s="4" t="s">
        <v>29</v>
      </c>
    </row>
    <row r="46" spans="2:2">
      <c r="B46" s="4" t="s">
        <v>21</v>
      </c>
    </row>
    <row r="47" spans="2:2">
      <c r="B47" s="4">
        <v>4</v>
      </c>
    </row>
    <row r="48" spans="2:2">
      <c r="B48" s="4">
        <v>0</v>
      </c>
    </row>
    <row r="49" spans="2:2">
      <c r="B49" s="4">
        <v>0</v>
      </c>
    </row>
    <row r="50" spans="2:2">
      <c r="B50" s="4">
        <v>1</v>
      </c>
    </row>
    <row r="51" spans="2:2">
      <c r="B51" s="4">
        <v>2</v>
      </c>
    </row>
    <row r="52" spans="2:2">
      <c r="B52" s="4" t="s">
        <v>21</v>
      </c>
    </row>
    <row r="53" spans="2:2">
      <c r="B53" s="4" t="s">
        <v>16</v>
      </c>
    </row>
    <row r="54" spans="2:2">
      <c r="B54" s="4" t="s">
        <v>16</v>
      </c>
    </row>
    <row r="55" spans="2:2">
      <c r="B55" s="4">
        <v>3</v>
      </c>
    </row>
    <row r="56" spans="2:2">
      <c r="B56" s="4">
        <v>3</v>
      </c>
    </row>
    <row r="57" spans="2:2">
      <c r="B57" s="4">
        <v>0</v>
      </c>
    </row>
    <row r="58" spans="2:2">
      <c r="B58" s="4" t="s">
        <v>21</v>
      </c>
    </row>
    <row r="59" spans="2:2">
      <c r="B59" s="4" t="s">
        <v>12</v>
      </c>
    </row>
    <row r="60" spans="2:2">
      <c r="B60" s="4" t="s">
        <v>14</v>
      </c>
    </row>
    <row r="61" spans="2:2">
      <c r="B61" s="4" t="s">
        <v>17</v>
      </c>
    </row>
    <row r="62" spans="2:2">
      <c r="B62" s="4" t="s">
        <v>16</v>
      </c>
    </row>
    <row r="63" spans="2:2">
      <c r="B63" s="4" t="s">
        <v>17</v>
      </c>
    </row>
    <row r="64" spans="2:2">
      <c r="B64" s="4" t="s">
        <v>14</v>
      </c>
    </row>
    <row r="65" spans="2:2">
      <c r="B65" s="4" t="s">
        <v>17</v>
      </c>
    </row>
    <row r="66" spans="2:2">
      <c r="B66" s="4" t="s">
        <v>21</v>
      </c>
    </row>
    <row r="67" spans="2:2">
      <c r="B67" s="4" t="s">
        <v>16</v>
      </c>
    </row>
    <row r="68" spans="2:2">
      <c r="B68" s="4" t="s">
        <v>21</v>
      </c>
    </row>
    <row r="69" spans="2:2">
      <c r="B69" s="4" t="s">
        <v>14</v>
      </c>
    </row>
    <row r="70" spans="2:2">
      <c r="B70" s="4" t="s">
        <v>16</v>
      </c>
    </row>
    <row r="71" spans="2:2">
      <c r="B71" s="4" t="s">
        <v>29</v>
      </c>
    </row>
    <row r="72" spans="2:2">
      <c r="B72" s="4" t="s">
        <v>16</v>
      </c>
    </row>
    <row r="73" spans="2:2">
      <c r="B73" s="4" t="s">
        <v>21</v>
      </c>
    </row>
    <row r="74" spans="2:2">
      <c r="B74" s="4" t="s">
        <v>21</v>
      </c>
    </row>
    <row r="75" spans="2:2">
      <c r="B75" s="4" t="s">
        <v>21</v>
      </c>
    </row>
    <row r="76" spans="2:2">
      <c r="B76" s="4" t="s">
        <v>17</v>
      </c>
    </row>
    <row r="77" spans="2:2">
      <c r="B77" s="4" t="s">
        <v>14</v>
      </c>
    </row>
    <row r="78" spans="2:2">
      <c r="B78" s="4" t="s">
        <v>16</v>
      </c>
    </row>
    <row r="79" spans="2:2">
      <c r="B79" s="4" t="s">
        <v>12</v>
      </c>
    </row>
    <row r="80" spans="2:2">
      <c r="B80" s="4" t="s">
        <v>12</v>
      </c>
    </row>
    <row r="81" spans="2:2">
      <c r="B81" s="4" t="s">
        <v>21</v>
      </c>
    </row>
    <row r="82" spans="2:2">
      <c r="B82" s="4" t="s">
        <v>17</v>
      </c>
    </row>
    <row r="83" spans="2:2">
      <c r="B83" s="4" t="s">
        <v>14</v>
      </c>
    </row>
    <row r="84" spans="2:2">
      <c r="B84" s="4" t="s">
        <v>29</v>
      </c>
    </row>
    <row r="85" spans="2:2">
      <c r="B85" s="4" t="s">
        <v>16</v>
      </c>
    </row>
    <row r="86" spans="2:2">
      <c r="B86" s="4" t="s">
        <v>12</v>
      </c>
    </row>
    <row r="87" spans="2:2">
      <c r="B87" s="4" t="s">
        <v>21</v>
      </c>
    </row>
    <row r="88" spans="2:2">
      <c r="B88" s="4" t="s">
        <v>12</v>
      </c>
    </row>
    <row r="89" spans="2:2">
      <c r="B89" s="4" t="s">
        <v>17</v>
      </c>
    </row>
    <row r="90" spans="2:2">
      <c r="B90" s="4" t="s">
        <v>14</v>
      </c>
    </row>
    <row r="91" spans="2:2">
      <c r="B91" s="4" t="s">
        <v>21</v>
      </c>
    </row>
    <row r="92" spans="2:2">
      <c r="B92" s="4" t="s">
        <v>21</v>
      </c>
    </row>
    <row r="93" spans="2:2">
      <c r="B93" s="4" t="s">
        <v>17</v>
      </c>
    </row>
    <row r="94" spans="2:2">
      <c r="B94" s="4" t="s">
        <v>16</v>
      </c>
    </row>
    <row r="95" spans="2:2">
      <c r="B95" s="4" t="s">
        <v>29</v>
      </c>
    </row>
    <row r="96" spans="2:2">
      <c r="B96" s="4" t="s">
        <v>29</v>
      </c>
    </row>
    <row r="97" spans="2:2">
      <c r="B97" s="4" t="s">
        <v>17</v>
      </c>
    </row>
    <row r="98" spans="2:2">
      <c r="B98" s="4" t="s">
        <v>29</v>
      </c>
    </row>
    <row r="99" spans="2:2">
      <c r="B99" s="4" t="s">
        <v>17</v>
      </c>
    </row>
    <row r="100" spans="2:2">
      <c r="B100" s="4" t="s">
        <v>12</v>
      </c>
    </row>
    <row r="101" spans="2:2">
      <c r="B101" s="4" t="s">
        <v>29</v>
      </c>
    </row>
    <row r="102" spans="2:2">
      <c r="B102" s="4" t="s">
        <v>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Q25"/>
  <sheetViews>
    <sheetView zoomScale="145" zoomScaleNormal="145" workbookViewId="0">
      <selection activeCell="Q10" sqref="Q10"/>
    </sheetView>
  </sheetViews>
  <sheetFormatPr defaultRowHeight="15"/>
  <cols>
    <col min="1" max="1" width="4.5703125" customWidth="1"/>
    <col min="2" max="2" width="13.5703125" customWidth="1"/>
    <col min="3" max="3" width="5.7109375" customWidth="1"/>
    <col min="4" max="4" width="11.7109375" bestFit="1" customWidth="1"/>
    <col min="5" max="5" width="5.7109375" customWidth="1"/>
    <col min="6" max="6" width="10.7109375" bestFit="1" customWidth="1"/>
    <col min="7" max="7" width="5.7109375" customWidth="1"/>
    <col min="8" max="8" width="10.5703125" bestFit="1" customWidth="1"/>
    <col min="9" max="9" width="5.7109375" customWidth="1"/>
    <col min="10" max="10" width="11.140625" bestFit="1" customWidth="1"/>
    <col min="11" max="11" width="5.140625" customWidth="1"/>
    <col min="12" max="12" width="13" customWidth="1"/>
    <col min="15" max="15" width="17.5703125" customWidth="1"/>
    <col min="16" max="16" width="10.7109375" customWidth="1"/>
    <col min="17" max="17" width="15.28515625" customWidth="1"/>
  </cols>
  <sheetData>
    <row r="2" spans="1:17" ht="26.25">
      <c r="A2" s="2"/>
      <c r="B2" s="2" t="str">
        <f>start!B7</f>
        <v>Poprawianie dat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6" spans="1:17">
      <c r="B6" s="3" t="s">
        <v>57</v>
      </c>
      <c r="D6" s="3" t="s">
        <v>58</v>
      </c>
      <c r="F6" s="3" t="s">
        <v>395</v>
      </c>
      <c r="H6" s="3" t="s">
        <v>59</v>
      </c>
      <c r="J6" s="3" t="s">
        <v>60</v>
      </c>
      <c r="L6" s="3" t="s">
        <v>61</v>
      </c>
    </row>
    <row r="7" spans="1:17">
      <c r="B7" t="s">
        <v>62</v>
      </c>
      <c r="D7" t="s">
        <v>63</v>
      </c>
      <c r="F7" t="s">
        <v>64</v>
      </c>
      <c r="H7" t="s">
        <v>65</v>
      </c>
      <c r="J7" t="s">
        <v>66</v>
      </c>
      <c r="L7" t="s">
        <v>67</v>
      </c>
      <c r="O7" s="45" t="s">
        <v>396</v>
      </c>
      <c r="Q7" s="44">
        <v>42979</v>
      </c>
    </row>
    <row r="8" spans="1:17">
      <c r="B8" t="s">
        <v>68</v>
      </c>
      <c r="D8" t="s">
        <v>69</v>
      </c>
      <c r="F8" t="s">
        <v>70</v>
      </c>
      <c r="H8" t="s">
        <v>71</v>
      </c>
      <c r="J8" t="s">
        <v>72</v>
      </c>
      <c r="L8" t="s">
        <v>73</v>
      </c>
      <c r="O8" s="45" t="s">
        <v>396</v>
      </c>
      <c r="Q8" s="44">
        <v>42979</v>
      </c>
    </row>
    <row r="9" spans="1:17">
      <c r="B9" t="s">
        <v>74</v>
      </c>
      <c r="D9" t="s">
        <v>75</v>
      </c>
      <c r="F9" t="s">
        <v>76</v>
      </c>
      <c r="H9" t="s">
        <v>77</v>
      </c>
      <c r="J9" t="s">
        <v>78</v>
      </c>
      <c r="L9" t="s">
        <v>79</v>
      </c>
      <c r="O9" s="45" t="s">
        <v>397</v>
      </c>
      <c r="Q9" s="44">
        <v>42752</v>
      </c>
    </row>
    <row r="10" spans="1:17">
      <c r="B10" t="s">
        <v>80</v>
      </c>
      <c r="D10" t="s">
        <v>81</v>
      </c>
      <c r="F10" t="s">
        <v>82</v>
      </c>
      <c r="H10" t="s">
        <v>83</v>
      </c>
      <c r="J10" t="s">
        <v>84</v>
      </c>
      <c r="L10" t="s">
        <v>85</v>
      </c>
      <c r="O10" s="45" t="s">
        <v>398</v>
      </c>
      <c r="Q10" s="44">
        <v>43040</v>
      </c>
    </row>
    <row r="11" spans="1:17">
      <c r="B11" t="s">
        <v>86</v>
      </c>
      <c r="D11" t="s">
        <v>87</v>
      </c>
      <c r="F11" t="s">
        <v>88</v>
      </c>
      <c r="H11" t="s">
        <v>89</v>
      </c>
      <c r="J11" t="s">
        <v>90</v>
      </c>
      <c r="L11" t="s">
        <v>91</v>
      </c>
      <c r="O11" s="45" t="s">
        <v>397</v>
      </c>
      <c r="Q11" s="44">
        <v>43009</v>
      </c>
    </row>
    <row r="12" spans="1:17">
      <c r="B12" t="s">
        <v>92</v>
      </c>
      <c r="D12" t="s">
        <v>93</v>
      </c>
      <c r="F12" t="s">
        <v>94</v>
      </c>
      <c r="H12" t="s">
        <v>95</v>
      </c>
      <c r="J12" t="s">
        <v>96</v>
      </c>
      <c r="L12">
        <v>12052009</v>
      </c>
      <c r="O12" s="45" t="s">
        <v>398</v>
      </c>
      <c r="Q12" s="44">
        <v>43040</v>
      </c>
    </row>
    <row r="13" spans="1:17">
      <c r="B13" t="s">
        <v>97</v>
      </c>
      <c r="D13" t="s">
        <v>98</v>
      </c>
      <c r="F13" t="s">
        <v>99</v>
      </c>
      <c r="H13" t="s">
        <v>100</v>
      </c>
      <c r="J13" t="s">
        <v>101</v>
      </c>
      <c r="L13" t="s">
        <v>102</v>
      </c>
      <c r="O13" s="45" t="s">
        <v>399</v>
      </c>
      <c r="Q13" s="44">
        <v>43070</v>
      </c>
    </row>
    <row r="14" spans="1:17">
      <c r="B14" t="s">
        <v>103</v>
      </c>
      <c r="D14" t="s">
        <v>104</v>
      </c>
      <c r="F14" t="s">
        <v>105</v>
      </c>
      <c r="H14" t="s">
        <v>106</v>
      </c>
      <c r="J14" t="s">
        <v>107</v>
      </c>
      <c r="L14" t="s">
        <v>108</v>
      </c>
      <c r="O14" s="45" t="s">
        <v>399</v>
      </c>
      <c r="Q14" s="44">
        <v>43070</v>
      </c>
    </row>
    <row r="15" spans="1:17">
      <c r="B15" t="s">
        <v>109</v>
      </c>
      <c r="D15" t="s">
        <v>110</v>
      </c>
      <c r="F15" t="s">
        <v>111</v>
      </c>
      <c r="H15" t="s">
        <v>112</v>
      </c>
      <c r="J15" t="s">
        <v>113</v>
      </c>
      <c r="L15" t="s">
        <v>114</v>
      </c>
      <c r="O15" s="45" t="s">
        <v>396</v>
      </c>
      <c r="Q15" s="44">
        <v>42979</v>
      </c>
    </row>
    <row r="16" spans="1:17">
      <c r="B16" t="s">
        <v>115</v>
      </c>
      <c r="D16" t="s">
        <v>116</v>
      </c>
      <c r="F16" t="s">
        <v>117</v>
      </c>
      <c r="H16" t="s">
        <v>118</v>
      </c>
      <c r="J16" t="s">
        <v>119</v>
      </c>
      <c r="L16" t="s">
        <v>120</v>
      </c>
    </row>
    <row r="17" spans="2:12">
      <c r="B17" t="s">
        <v>121</v>
      </c>
      <c r="D17" t="s">
        <v>122</v>
      </c>
      <c r="F17" t="s">
        <v>123</v>
      </c>
      <c r="H17" t="s">
        <v>124</v>
      </c>
      <c r="J17" t="s">
        <v>125</v>
      </c>
      <c r="L17" t="s">
        <v>126</v>
      </c>
    </row>
    <row r="18" spans="2:12">
      <c r="B18" t="s">
        <v>127</v>
      </c>
      <c r="D18" t="s">
        <v>128</v>
      </c>
      <c r="F18" t="s">
        <v>129</v>
      </c>
      <c r="H18" t="s">
        <v>130</v>
      </c>
      <c r="J18" t="s">
        <v>131</v>
      </c>
      <c r="L18" t="s">
        <v>114</v>
      </c>
    </row>
    <row r="19" spans="2:12">
      <c r="B19" t="s">
        <v>132</v>
      </c>
      <c r="D19" t="s">
        <v>133</v>
      </c>
      <c r="F19" t="s">
        <v>134</v>
      </c>
      <c r="H19" t="s">
        <v>135</v>
      </c>
      <c r="J19" t="s">
        <v>136</v>
      </c>
      <c r="L19" t="s">
        <v>137</v>
      </c>
    </row>
    <row r="20" spans="2:12">
      <c r="B20" t="s">
        <v>138</v>
      </c>
      <c r="D20" t="s">
        <v>139</v>
      </c>
      <c r="F20" t="s">
        <v>140</v>
      </c>
      <c r="H20" t="s">
        <v>141</v>
      </c>
      <c r="J20" t="s">
        <v>142</v>
      </c>
      <c r="L20" t="s">
        <v>143</v>
      </c>
    </row>
    <row r="21" spans="2:12">
      <c r="B21" t="s">
        <v>144</v>
      </c>
      <c r="D21" t="s">
        <v>145</v>
      </c>
      <c r="F21" t="s">
        <v>146</v>
      </c>
      <c r="H21" t="s">
        <v>147</v>
      </c>
      <c r="J21" t="s">
        <v>148</v>
      </c>
    </row>
    <row r="22" spans="2:12">
      <c r="B22" t="s">
        <v>149</v>
      </c>
      <c r="D22" t="s">
        <v>150</v>
      </c>
      <c r="F22" t="s">
        <v>151</v>
      </c>
      <c r="H22" t="s">
        <v>152</v>
      </c>
      <c r="J22" t="s">
        <v>153</v>
      </c>
    </row>
    <row r="23" spans="2:12">
      <c r="B23" t="s">
        <v>154</v>
      </c>
      <c r="D23" t="s">
        <v>155</v>
      </c>
      <c r="F23" t="s">
        <v>156</v>
      </c>
      <c r="H23" t="s">
        <v>157</v>
      </c>
      <c r="J23" t="s">
        <v>158</v>
      </c>
    </row>
    <row r="24" spans="2:12">
      <c r="B24" t="s">
        <v>159</v>
      </c>
      <c r="D24" t="s">
        <v>160</v>
      </c>
      <c r="F24" t="s">
        <v>161</v>
      </c>
      <c r="H24" t="s">
        <v>162</v>
      </c>
      <c r="J24" t="s">
        <v>163</v>
      </c>
    </row>
    <row r="25" spans="2:12">
      <c r="B25" t="s">
        <v>164</v>
      </c>
      <c r="D25" t="s">
        <v>165</v>
      </c>
      <c r="F25" t="s">
        <v>166</v>
      </c>
      <c r="H25" t="s">
        <v>167</v>
      </c>
      <c r="J25" t="s">
        <v>168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9451A-BB04-476A-92FE-38150C90B32A}">
  <dimension ref="C2:AC65"/>
  <sheetViews>
    <sheetView workbookViewId="0">
      <selection activeCell="I5" sqref="I5"/>
    </sheetView>
  </sheetViews>
  <sheetFormatPr defaultRowHeight="15"/>
  <cols>
    <col min="4" max="4" width="14.5703125" customWidth="1"/>
    <col min="6" max="6" width="12.5703125" customWidth="1"/>
    <col min="7" max="7" width="11.85546875" customWidth="1"/>
    <col min="9" max="9" width="12.5703125" customWidth="1"/>
    <col min="10" max="10" width="15.42578125" customWidth="1"/>
    <col min="21" max="21" width="8.5703125" customWidth="1"/>
    <col min="22" max="22" width="12.7109375" customWidth="1"/>
    <col min="23" max="23" width="7.85546875" customWidth="1"/>
    <col min="24" max="25" width="9.7109375" customWidth="1"/>
    <col min="26" max="26" width="14.140625" customWidth="1"/>
    <col min="27" max="27" width="15.140625" customWidth="1"/>
    <col min="28" max="28" width="15.5703125" customWidth="1"/>
    <col min="29" max="29" width="27.140625" customWidth="1"/>
  </cols>
  <sheetData>
    <row r="2" spans="3:29">
      <c r="C2" s="94" t="s">
        <v>823</v>
      </c>
      <c r="D2" s="94"/>
      <c r="E2" s="94" t="s">
        <v>792</v>
      </c>
      <c r="F2" s="94"/>
      <c r="G2" s="94"/>
      <c r="H2" s="94" t="s">
        <v>793</v>
      </c>
      <c r="I2" s="94"/>
      <c r="J2" s="92" t="s">
        <v>7</v>
      </c>
    </row>
    <row r="3" spans="3:29" ht="45">
      <c r="C3" s="86" t="s">
        <v>250</v>
      </c>
      <c r="D3" s="87" t="s">
        <v>251</v>
      </c>
      <c r="E3" s="95" t="s">
        <v>791</v>
      </c>
      <c r="F3" s="96"/>
      <c r="G3" s="96"/>
      <c r="H3" s="88" t="s">
        <v>253</v>
      </c>
      <c r="I3" s="88" t="s">
        <v>254</v>
      </c>
      <c r="J3" s="88" t="s">
        <v>255</v>
      </c>
      <c r="U3" s="9" t="s">
        <v>250</v>
      </c>
      <c r="V3" s="9" t="s">
        <v>251</v>
      </c>
      <c r="W3" s="9" t="s">
        <v>256</v>
      </c>
      <c r="X3" s="9" t="s">
        <v>257</v>
      </c>
      <c r="Y3" s="9" t="s">
        <v>258</v>
      </c>
      <c r="Z3" s="9" t="s">
        <v>252</v>
      </c>
      <c r="AA3" s="9" t="s">
        <v>253</v>
      </c>
      <c r="AB3" s="9" t="s">
        <v>254</v>
      </c>
      <c r="AC3" s="9" t="s">
        <v>255</v>
      </c>
    </row>
    <row r="4" spans="3:29">
      <c r="C4" s="97" t="s">
        <v>786</v>
      </c>
      <c r="D4" s="97"/>
      <c r="E4" s="97"/>
      <c r="F4" s="97"/>
      <c r="G4" s="97"/>
      <c r="H4" s="97"/>
      <c r="I4" s="97"/>
      <c r="J4" s="97"/>
      <c r="U4" t="s">
        <v>261</v>
      </c>
      <c r="V4" t="s">
        <v>260</v>
      </c>
      <c r="W4">
        <v>207</v>
      </c>
      <c r="X4">
        <v>175</v>
      </c>
      <c r="Y4">
        <v>175</v>
      </c>
      <c r="Z4">
        <v>52</v>
      </c>
      <c r="AA4" s="6">
        <v>347</v>
      </c>
      <c r="AB4" s="6">
        <v>423.34</v>
      </c>
      <c r="AC4" s="5">
        <v>40652</v>
      </c>
    </row>
    <row r="5" spans="3:29">
      <c r="C5" s="93" t="s">
        <v>303</v>
      </c>
      <c r="D5" s="10" t="s">
        <v>260</v>
      </c>
      <c r="E5" s="10">
        <v>207</v>
      </c>
      <c r="F5" s="11">
        <v>175</v>
      </c>
      <c r="G5" s="12">
        <v>175</v>
      </c>
      <c r="H5" s="13">
        <v>347</v>
      </c>
      <c r="I5" s="13">
        <v>423.34</v>
      </c>
      <c r="J5" s="14">
        <v>40652</v>
      </c>
      <c r="U5" t="s">
        <v>261</v>
      </c>
      <c r="V5" t="s">
        <v>262</v>
      </c>
      <c r="W5">
        <v>207</v>
      </c>
      <c r="X5">
        <v>175</v>
      </c>
      <c r="Y5">
        <v>190</v>
      </c>
      <c r="Z5">
        <v>54</v>
      </c>
      <c r="AA5" s="6">
        <v>364</v>
      </c>
      <c r="AB5" s="6">
        <v>444.08</v>
      </c>
      <c r="AC5" s="5">
        <v>40811</v>
      </c>
    </row>
    <row r="6" spans="3:29">
      <c r="C6" s="93"/>
      <c r="D6" s="10" t="s">
        <v>262</v>
      </c>
      <c r="E6" s="10">
        <v>207</v>
      </c>
      <c r="F6" s="11">
        <v>175</v>
      </c>
      <c r="G6" s="12">
        <v>190</v>
      </c>
      <c r="H6" s="13">
        <v>364</v>
      </c>
      <c r="I6" s="13">
        <v>444.08</v>
      </c>
      <c r="J6" s="14">
        <v>40811</v>
      </c>
      <c r="U6" t="s">
        <v>261</v>
      </c>
      <c r="V6" t="s">
        <v>263</v>
      </c>
      <c r="W6">
        <v>242</v>
      </c>
      <c r="X6">
        <v>175</v>
      </c>
      <c r="Y6">
        <v>175</v>
      </c>
      <c r="Z6">
        <v>61</v>
      </c>
      <c r="AA6" s="6">
        <v>431</v>
      </c>
      <c r="AB6" s="6">
        <v>525.82000000000005</v>
      </c>
      <c r="AC6" s="5">
        <v>42191</v>
      </c>
    </row>
    <row r="7" spans="3:29">
      <c r="C7" s="93"/>
      <c r="D7" s="10" t="s">
        <v>263</v>
      </c>
      <c r="E7" s="10">
        <v>242</v>
      </c>
      <c r="F7" s="11">
        <v>175</v>
      </c>
      <c r="G7" s="12">
        <v>175</v>
      </c>
      <c r="H7" s="13">
        <v>431</v>
      </c>
      <c r="I7" s="13">
        <v>525.82000000000005</v>
      </c>
      <c r="J7" s="14" t="s">
        <v>264</v>
      </c>
      <c r="U7" t="s">
        <v>261</v>
      </c>
      <c r="V7" t="s">
        <v>265</v>
      </c>
      <c r="W7">
        <v>242</v>
      </c>
      <c r="X7">
        <v>175</v>
      </c>
      <c r="Y7">
        <v>190</v>
      </c>
      <c r="Z7">
        <v>63</v>
      </c>
      <c r="AA7" s="6">
        <v>464</v>
      </c>
      <c r="AB7" s="6">
        <v>566.08000000000004</v>
      </c>
      <c r="AC7" s="5">
        <v>40962</v>
      </c>
    </row>
    <row r="8" spans="3:29">
      <c r="C8" s="89"/>
      <c r="D8" s="10"/>
      <c r="E8" s="10"/>
      <c r="F8" s="11"/>
      <c r="G8" s="12"/>
      <c r="H8" s="13"/>
      <c r="I8" s="13"/>
      <c r="J8" s="14"/>
      <c r="AA8" s="6"/>
      <c r="AB8" s="6"/>
      <c r="AC8" s="5"/>
    </row>
    <row r="9" spans="3:29">
      <c r="C9" s="98" t="s">
        <v>274</v>
      </c>
      <c r="D9" s="10" t="s">
        <v>265</v>
      </c>
      <c r="E9" s="10">
        <v>242</v>
      </c>
      <c r="F9" s="11">
        <v>175</v>
      </c>
      <c r="G9" s="12">
        <v>190</v>
      </c>
      <c r="H9" s="13">
        <v>464</v>
      </c>
      <c r="I9" s="13">
        <v>566.08000000000004</v>
      </c>
      <c r="J9" s="14">
        <v>40962</v>
      </c>
      <c r="U9" t="s">
        <v>261</v>
      </c>
      <c r="V9" t="s">
        <v>266</v>
      </c>
      <c r="W9">
        <v>242</v>
      </c>
      <c r="X9">
        <v>175</v>
      </c>
      <c r="Y9">
        <v>190</v>
      </c>
      <c r="Z9">
        <v>63</v>
      </c>
      <c r="AA9" s="6">
        <v>464</v>
      </c>
      <c r="AB9" s="6">
        <v>566.08000000000004</v>
      </c>
      <c r="AC9" s="5">
        <v>40586</v>
      </c>
    </row>
    <row r="10" spans="3:29">
      <c r="C10" s="98"/>
      <c r="D10" s="10" t="s">
        <v>266</v>
      </c>
      <c r="E10" s="10">
        <v>242</v>
      </c>
      <c r="F10" s="11">
        <v>175</v>
      </c>
      <c r="G10" s="12">
        <v>190</v>
      </c>
      <c r="H10" s="13">
        <v>464</v>
      </c>
      <c r="I10" s="13">
        <v>566.08000000000004</v>
      </c>
      <c r="J10" s="14">
        <v>40586</v>
      </c>
      <c r="U10" t="s">
        <v>261</v>
      </c>
      <c r="V10" t="s">
        <v>267</v>
      </c>
      <c r="W10">
        <v>278</v>
      </c>
      <c r="X10">
        <v>175</v>
      </c>
      <c r="Y10">
        <v>175</v>
      </c>
      <c r="Z10">
        <v>74</v>
      </c>
      <c r="AA10" s="6">
        <v>534</v>
      </c>
      <c r="AB10" s="6">
        <v>651.48</v>
      </c>
      <c r="AC10" s="5">
        <v>40934</v>
      </c>
    </row>
    <row r="11" spans="3:29">
      <c r="C11" s="98"/>
      <c r="D11" s="10" t="s">
        <v>267</v>
      </c>
      <c r="E11" s="10">
        <v>278</v>
      </c>
      <c r="F11" s="11">
        <v>175</v>
      </c>
      <c r="G11" s="12">
        <v>175</v>
      </c>
      <c r="H11" s="10">
        <v>534</v>
      </c>
      <c r="I11" s="13">
        <v>651.48</v>
      </c>
      <c r="J11" s="14">
        <v>40934</v>
      </c>
      <c r="U11" t="s">
        <v>261</v>
      </c>
      <c r="V11" t="s">
        <v>268</v>
      </c>
      <c r="W11">
        <v>278</v>
      </c>
      <c r="X11">
        <v>175</v>
      </c>
      <c r="Y11">
        <v>190</v>
      </c>
      <c r="Z11">
        <v>77</v>
      </c>
      <c r="AA11" s="6">
        <v>545</v>
      </c>
      <c r="AB11" s="6">
        <v>664.9</v>
      </c>
      <c r="AC11" s="5">
        <v>40645</v>
      </c>
    </row>
    <row r="12" spans="3:29">
      <c r="C12" s="90"/>
      <c r="D12" s="10"/>
      <c r="E12" s="10"/>
      <c r="F12" s="11"/>
      <c r="G12" s="12"/>
      <c r="H12" s="10"/>
      <c r="I12" s="13"/>
      <c r="J12" s="14"/>
      <c r="U12" t="s">
        <v>261</v>
      </c>
      <c r="V12" t="s">
        <v>269</v>
      </c>
      <c r="W12">
        <v>315</v>
      </c>
      <c r="X12">
        <v>175</v>
      </c>
      <c r="Y12">
        <v>175</v>
      </c>
      <c r="Z12">
        <v>85</v>
      </c>
      <c r="AA12" s="6">
        <v>617</v>
      </c>
      <c r="AB12" s="6">
        <v>752.74</v>
      </c>
      <c r="AC12" s="5">
        <v>40833</v>
      </c>
    </row>
    <row r="13" spans="3:29">
      <c r="C13" s="93" t="s">
        <v>259</v>
      </c>
      <c r="D13" s="10" t="s">
        <v>268</v>
      </c>
      <c r="E13" s="10">
        <v>278</v>
      </c>
      <c r="F13" s="11">
        <v>175</v>
      </c>
      <c r="G13" s="12">
        <v>190</v>
      </c>
      <c r="H13" s="10">
        <v>545</v>
      </c>
      <c r="I13" s="16">
        <v>664.9</v>
      </c>
      <c r="J13" s="14">
        <v>40645</v>
      </c>
      <c r="U13" t="s">
        <v>261</v>
      </c>
      <c r="V13" t="s">
        <v>270</v>
      </c>
      <c r="W13">
        <v>353</v>
      </c>
      <c r="X13">
        <v>175</v>
      </c>
      <c r="Y13">
        <v>190</v>
      </c>
      <c r="Z13">
        <v>100</v>
      </c>
      <c r="AA13" s="6">
        <v>707</v>
      </c>
      <c r="AB13" s="6">
        <v>862.54</v>
      </c>
      <c r="AC13" s="5">
        <v>40920</v>
      </c>
    </row>
    <row r="14" spans="3:29">
      <c r="C14" s="99"/>
      <c r="D14" s="10" t="s">
        <v>269</v>
      </c>
      <c r="E14" s="10">
        <v>315</v>
      </c>
      <c r="F14" s="11">
        <v>175</v>
      </c>
      <c r="G14" s="12">
        <v>175</v>
      </c>
      <c r="H14" s="10">
        <v>617</v>
      </c>
      <c r="I14" s="16">
        <v>752.74</v>
      </c>
      <c r="J14" s="14">
        <v>40833</v>
      </c>
      <c r="U14" t="s">
        <v>261</v>
      </c>
      <c r="V14" t="s">
        <v>271</v>
      </c>
      <c r="W14">
        <v>393</v>
      </c>
      <c r="X14">
        <v>175</v>
      </c>
      <c r="Y14">
        <v>190</v>
      </c>
      <c r="Z14">
        <v>110</v>
      </c>
      <c r="AA14" s="6">
        <v>788</v>
      </c>
      <c r="AB14" s="6">
        <v>961.36</v>
      </c>
      <c r="AC14" s="5">
        <v>40781</v>
      </c>
    </row>
    <row r="15" spans="3:29">
      <c r="C15" s="99"/>
      <c r="D15" s="10" t="s">
        <v>270</v>
      </c>
      <c r="E15" s="10">
        <v>353</v>
      </c>
      <c r="F15" s="11">
        <v>175</v>
      </c>
      <c r="G15" s="12">
        <v>190</v>
      </c>
      <c r="H15" s="13">
        <v>707</v>
      </c>
      <c r="I15" s="16">
        <v>862.54</v>
      </c>
      <c r="J15" s="14">
        <v>40920</v>
      </c>
      <c r="U15" t="s">
        <v>272</v>
      </c>
      <c r="V15" t="s">
        <v>273</v>
      </c>
      <c r="W15">
        <v>175</v>
      </c>
      <c r="X15">
        <v>175</v>
      </c>
      <c r="Y15">
        <v>190</v>
      </c>
      <c r="Z15">
        <v>42</v>
      </c>
      <c r="AA15" s="6">
        <v>257</v>
      </c>
      <c r="AB15" s="6">
        <v>313.54000000000002</v>
      </c>
      <c r="AC15" s="5">
        <v>40928</v>
      </c>
    </row>
    <row r="16" spans="3:29">
      <c r="C16" s="91"/>
      <c r="D16" s="10"/>
      <c r="E16" s="10"/>
      <c r="F16" s="11"/>
      <c r="G16" s="12"/>
      <c r="H16" s="13"/>
      <c r="I16" s="16"/>
      <c r="J16" s="14"/>
      <c r="AA16" s="6"/>
      <c r="AB16" s="6"/>
      <c r="AC16" s="5"/>
    </row>
    <row r="17" spans="3:29">
      <c r="C17" s="15" t="s">
        <v>790</v>
      </c>
      <c r="D17" s="10" t="s">
        <v>271</v>
      </c>
      <c r="E17" s="10">
        <v>393</v>
      </c>
      <c r="F17" s="11">
        <v>175</v>
      </c>
      <c r="G17" s="12">
        <v>190</v>
      </c>
      <c r="H17" s="10">
        <v>788</v>
      </c>
      <c r="I17" s="16">
        <v>961.36</v>
      </c>
      <c r="J17" s="14">
        <v>40781</v>
      </c>
      <c r="U17" t="s">
        <v>272</v>
      </c>
      <c r="V17" t="s">
        <v>275</v>
      </c>
      <c r="W17">
        <v>207</v>
      </c>
      <c r="X17">
        <v>175</v>
      </c>
      <c r="Y17">
        <v>175</v>
      </c>
      <c r="Z17">
        <v>44</v>
      </c>
      <c r="AA17" s="6">
        <v>301</v>
      </c>
      <c r="AB17" s="6">
        <v>367.22</v>
      </c>
      <c r="AC17" s="5">
        <v>41346</v>
      </c>
    </row>
    <row r="18" spans="3:29">
      <c r="C18" s="100"/>
      <c r="D18" s="101"/>
      <c r="E18" s="101"/>
      <c r="F18" s="101"/>
      <c r="G18" s="101"/>
      <c r="H18" s="101"/>
      <c r="I18" s="101"/>
      <c r="J18" s="102"/>
      <c r="AA18" s="6"/>
      <c r="AB18" s="6"/>
      <c r="AC18" s="5"/>
    </row>
    <row r="19" spans="3:29">
      <c r="C19" s="97" t="s">
        <v>785</v>
      </c>
      <c r="D19" s="97"/>
      <c r="E19" s="97"/>
      <c r="F19" s="97"/>
      <c r="G19" s="97"/>
      <c r="H19" s="97"/>
      <c r="I19" s="97"/>
      <c r="J19" s="97"/>
      <c r="U19" t="s">
        <v>272</v>
      </c>
      <c r="V19" t="s">
        <v>278</v>
      </c>
      <c r="W19">
        <v>207</v>
      </c>
      <c r="X19">
        <v>175</v>
      </c>
      <c r="Y19">
        <v>190</v>
      </c>
      <c r="Z19">
        <v>52</v>
      </c>
      <c r="AA19" s="6">
        <v>314</v>
      </c>
      <c r="AB19" s="6">
        <v>383.08</v>
      </c>
      <c r="AC19" s="5">
        <v>40816</v>
      </c>
    </row>
    <row r="20" spans="3:29">
      <c r="C20" s="15" t="s">
        <v>274</v>
      </c>
      <c r="D20" s="10" t="s">
        <v>273</v>
      </c>
      <c r="E20" s="10">
        <v>175</v>
      </c>
      <c r="F20" s="11">
        <v>175</v>
      </c>
      <c r="G20" s="12">
        <v>190</v>
      </c>
      <c r="H20" s="10">
        <v>257</v>
      </c>
      <c r="I20" s="16">
        <v>313.54000000000002</v>
      </c>
      <c r="J20" s="14">
        <v>40928</v>
      </c>
      <c r="U20" t="s">
        <v>272</v>
      </c>
      <c r="V20" t="s">
        <v>279</v>
      </c>
      <c r="W20">
        <v>242</v>
      </c>
      <c r="X20">
        <v>175</v>
      </c>
      <c r="Y20">
        <v>175</v>
      </c>
      <c r="Z20">
        <v>60</v>
      </c>
      <c r="AA20" s="6">
        <v>370</v>
      </c>
      <c r="AB20" s="6">
        <v>451.4</v>
      </c>
      <c r="AC20" s="5">
        <v>40628</v>
      </c>
    </row>
    <row r="21" spans="3:29">
      <c r="C21" s="15"/>
      <c r="D21" s="10"/>
      <c r="E21" s="10"/>
      <c r="F21" s="11"/>
      <c r="G21" s="12"/>
      <c r="H21" s="10"/>
      <c r="I21" s="16"/>
      <c r="J21" s="14"/>
      <c r="AA21" s="6"/>
      <c r="AB21" s="6"/>
      <c r="AC21" s="5"/>
    </row>
    <row r="22" spans="3:29">
      <c r="C22" s="93" t="s">
        <v>276</v>
      </c>
      <c r="D22" s="10" t="s">
        <v>275</v>
      </c>
      <c r="E22" s="10">
        <v>207</v>
      </c>
      <c r="F22" s="11">
        <v>175</v>
      </c>
      <c r="G22" s="12">
        <v>175</v>
      </c>
      <c r="H22" s="10">
        <v>301</v>
      </c>
      <c r="I22" s="16">
        <v>367.22</v>
      </c>
      <c r="J22" s="14" t="s">
        <v>277</v>
      </c>
      <c r="U22" t="s">
        <v>272</v>
      </c>
      <c r="V22" t="s">
        <v>280</v>
      </c>
      <c r="W22">
        <v>242</v>
      </c>
      <c r="X22">
        <v>175</v>
      </c>
      <c r="Y22">
        <v>190</v>
      </c>
      <c r="Z22">
        <v>60</v>
      </c>
      <c r="AA22" s="6">
        <v>357</v>
      </c>
      <c r="AB22" s="6">
        <v>435.54</v>
      </c>
      <c r="AC22" s="5">
        <v>40626</v>
      </c>
    </row>
    <row r="23" spans="3:29">
      <c r="C23" s="99"/>
      <c r="D23" s="10" t="s">
        <v>278</v>
      </c>
      <c r="E23" s="10">
        <v>207</v>
      </c>
      <c r="F23" s="11">
        <v>175</v>
      </c>
      <c r="G23" s="12">
        <v>190</v>
      </c>
      <c r="H23" s="10">
        <v>314</v>
      </c>
      <c r="I23" s="16">
        <v>383.08</v>
      </c>
      <c r="J23" s="14">
        <v>40816</v>
      </c>
      <c r="U23" t="s">
        <v>272</v>
      </c>
      <c r="V23" t="s">
        <v>281</v>
      </c>
      <c r="W23">
        <v>242</v>
      </c>
      <c r="X23">
        <v>175</v>
      </c>
      <c r="Y23">
        <v>190</v>
      </c>
      <c r="Z23">
        <v>60</v>
      </c>
      <c r="AA23" s="6">
        <v>358</v>
      </c>
      <c r="AB23" s="6">
        <v>436.76</v>
      </c>
      <c r="AC23" s="5">
        <v>40584</v>
      </c>
    </row>
    <row r="24" spans="3:29">
      <c r="C24" s="99"/>
      <c r="D24" s="10" t="s">
        <v>279</v>
      </c>
      <c r="E24" s="10">
        <v>242</v>
      </c>
      <c r="F24" s="11">
        <v>175</v>
      </c>
      <c r="G24" s="12">
        <v>175</v>
      </c>
      <c r="H24" s="10">
        <v>370</v>
      </c>
      <c r="I24" s="16">
        <v>451.4</v>
      </c>
      <c r="J24" s="14">
        <v>40628</v>
      </c>
      <c r="U24" t="s">
        <v>272</v>
      </c>
      <c r="V24" t="s">
        <v>282</v>
      </c>
      <c r="W24">
        <v>278</v>
      </c>
      <c r="X24">
        <v>175</v>
      </c>
      <c r="Y24">
        <v>175</v>
      </c>
      <c r="Z24">
        <v>72</v>
      </c>
      <c r="AA24" s="6">
        <v>473</v>
      </c>
      <c r="AB24" s="6">
        <v>577.05999999999995</v>
      </c>
      <c r="AC24" s="5">
        <v>40662</v>
      </c>
    </row>
    <row r="25" spans="3:29">
      <c r="C25" s="99"/>
      <c r="D25" s="10" t="s">
        <v>280</v>
      </c>
      <c r="E25" s="10">
        <v>242</v>
      </c>
      <c r="F25" s="11">
        <v>175</v>
      </c>
      <c r="G25" s="12">
        <v>190</v>
      </c>
      <c r="H25" s="10">
        <v>357</v>
      </c>
      <c r="I25" s="16">
        <v>435.54</v>
      </c>
      <c r="J25" s="14">
        <v>40626</v>
      </c>
      <c r="U25" t="s">
        <v>272</v>
      </c>
      <c r="V25" t="s">
        <v>283</v>
      </c>
      <c r="W25">
        <v>278</v>
      </c>
      <c r="X25">
        <v>175</v>
      </c>
      <c r="Y25">
        <v>190</v>
      </c>
      <c r="Z25">
        <v>74</v>
      </c>
      <c r="AA25" s="6">
        <v>490</v>
      </c>
      <c r="AB25" s="6">
        <v>597.79999999999995</v>
      </c>
      <c r="AC25" s="5">
        <v>40946</v>
      </c>
    </row>
    <row r="26" spans="3:29">
      <c r="C26" s="91"/>
      <c r="D26" s="10"/>
      <c r="E26" s="10"/>
      <c r="F26" s="11"/>
      <c r="G26" s="12"/>
      <c r="H26" s="10"/>
      <c r="I26" s="16"/>
      <c r="J26" s="14"/>
      <c r="U26" t="s">
        <v>272</v>
      </c>
      <c r="V26" t="s">
        <v>284</v>
      </c>
      <c r="W26">
        <v>278</v>
      </c>
      <c r="X26">
        <v>175</v>
      </c>
      <c r="Y26">
        <v>190</v>
      </c>
      <c r="Z26">
        <v>74</v>
      </c>
      <c r="AA26" s="6">
        <v>490</v>
      </c>
      <c r="AB26" s="6">
        <v>597.79999999999995</v>
      </c>
      <c r="AC26" s="5">
        <v>40800</v>
      </c>
    </row>
    <row r="27" spans="3:29">
      <c r="C27" s="98" t="s">
        <v>276</v>
      </c>
      <c r="D27" s="10" t="s">
        <v>281</v>
      </c>
      <c r="E27" s="10">
        <v>242</v>
      </c>
      <c r="F27" s="11">
        <v>175</v>
      </c>
      <c r="G27" s="12">
        <v>190</v>
      </c>
      <c r="H27" s="13">
        <v>358</v>
      </c>
      <c r="I27" s="16">
        <v>436.76</v>
      </c>
      <c r="J27" s="14">
        <v>40584</v>
      </c>
      <c r="U27" t="s">
        <v>272</v>
      </c>
      <c r="V27" t="s">
        <v>285</v>
      </c>
      <c r="W27">
        <v>315</v>
      </c>
      <c r="X27">
        <v>175</v>
      </c>
      <c r="Y27">
        <v>175</v>
      </c>
      <c r="Z27">
        <v>80</v>
      </c>
      <c r="AA27" s="6">
        <v>527</v>
      </c>
      <c r="AB27" s="6">
        <v>642.94000000000005</v>
      </c>
      <c r="AC27" s="5">
        <v>40692</v>
      </c>
    </row>
    <row r="28" spans="3:29">
      <c r="C28" s="98"/>
      <c r="D28" s="10" t="s">
        <v>282</v>
      </c>
      <c r="E28" s="10">
        <v>278</v>
      </c>
      <c r="F28" s="11">
        <v>175</v>
      </c>
      <c r="G28" s="12">
        <v>175</v>
      </c>
      <c r="H28" s="13">
        <v>473</v>
      </c>
      <c r="I28" s="16">
        <v>577.05999999999995</v>
      </c>
      <c r="J28" s="14">
        <v>40662</v>
      </c>
      <c r="U28" t="s">
        <v>272</v>
      </c>
      <c r="V28" t="s">
        <v>286</v>
      </c>
      <c r="W28">
        <v>353</v>
      </c>
      <c r="X28">
        <v>175</v>
      </c>
      <c r="Y28">
        <v>190</v>
      </c>
      <c r="Z28">
        <v>95</v>
      </c>
      <c r="AA28" s="6">
        <v>628</v>
      </c>
      <c r="AB28" s="6">
        <v>766.16</v>
      </c>
      <c r="AC28" s="5">
        <v>40596</v>
      </c>
    </row>
    <row r="29" spans="3:29">
      <c r="C29" s="90"/>
      <c r="D29" s="10"/>
      <c r="E29" s="10"/>
      <c r="F29" s="11"/>
      <c r="G29" s="12"/>
      <c r="H29" s="13"/>
      <c r="I29" s="16"/>
      <c r="J29" s="14"/>
      <c r="AA29" s="6"/>
      <c r="AB29" s="6"/>
      <c r="AC29" s="5"/>
    </row>
    <row r="30" spans="3:29">
      <c r="C30" s="93" t="s">
        <v>274</v>
      </c>
      <c r="D30" s="10" t="s">
        <v>283</v>
      </c>
      <c r="E30" s="10">
        <v>278</v>
      </c>
      <c r="F30" s="11">
        <v>175</v>
      </c>
      <c r="G30" s="12">
        <v>190</v>
      </c>
      <c r="H30" s="13">
        <v>490</v>
      </c>
      <c r="I30" s="13">
        <v>597.79999999999995</v>
      </c>
      <c r="J30" s="14">
        <v>40946</v>
      </c>
      <c r="U30" t="s">
        <v>272</v>
      </c>
      <c r="V30" t="s">
        <v>287</v>
      </c>
      <c r="W30">
        <v>187</v>
      </c>
      <c r="X30">
        <v>127</v>
      </c>
      <c r="Y30">
        <v>227</v>
      </c>
      <c r="Z30">
        <v>40</v>
      </c>
      <c r="AA30" s="6">
        <v>267</v>
      </c>
      <c r="AB30" s="6">
        <v>325.74</v>
      </c>
      <c r="AC30" s="5">
        <v>40694</v>
      </c>
    </row>
    <row r="31" spans="3:29">
      <c r="C31" s="93"/>
      <c r="D31" s="10" t="s">
        <v>284</v>
      </c>
      <c r="E31" s="10">
        <v>278</v>
      </c>
      <c r="F31" s="11">
        <v>175</v>
      </c>
      <c r="G31" s="12">
        <v>190</v>
      </c>
      <c r="H31" s="13">
        <v>490</v>
      </c>
      <c r="I31" s="13">
        <v>597.79999999999995</v>
      </c>
      <c r="J31" s="14">
        <v>40800</v>
      </c>
      <c r="U31" t="s">
        <v>272</v>
      </c>
      <c r="V31" t="s">
        <v>288</v>
      </c>
      <c r="W31">
        <v>187</v>
      </c>
      <c r="X31">
        <v>127</v>
      </c>
      <c r="Y31">
        <v>227</v>
      </c>
      <c r="Z31">
        <v>40</v>
      </c>
      <c r="AA31" s="6">
        <v>267</v>
      </c>
      <c r="AB31" s="6">
        <v>325.74</v>
      </c>
      <c r="AC31" s="5">
        <v>40788</v>
      </c>
    </row>
    <row r="32" spans="3:29">
      <c r="C32" s="93"/>
      <c r="D32" s="10" t="s">
        <v>285</v>
      </c>
      <c r="E32" s="10">
        <v>315</v>
      </c>
      <c r="F32" s="11">
        <v>175</v>
      </c>
      <c r="G32" s="12">
        <v>175</v>
      </c>
      <c r="H32" s="13">
        <v>527</v>
      </c>
      <c r="I32" s="13">
        <v>642.94000000000005</v>
      </c>
      <c r="J32" s="14">
        <v>40692</v>
      </c>
      <c r="U32" t="s">
        <v>272</v>
      </c>
      <c r="V32" t="s">
        <v>289</v>
      </c>
      <c r="W32">
        <v>238</v>
      </c>
      <c r="X32">
        <v>129</v>
      </c>
      <c r="Y32">
        <v>227</v>
      </c>
      <c r="Z32">
        <v>45</v>
      </c>
      <c r="AA32" s="6">
        <v>305</v>
      </c>
      <c r="AB32" s="6">
        <v>372.1</v>
      </c>
      <c r="AC32" s="5">
        <v>40638</v>
      </c>
    </row>
    <row r="33" spans="3:29">
      <c r="C33" s="100"/>
      <c r="D33" s="101"/>
      <c r="E33" s="101"/>
      <c r="F33" s="101"/>
      <c r="G33" s="101"/>
      <c r="H33" s="101"/>
      <c r="I33" s="101"/>
      <c r="J33" s="102"/>
      <c r="AA33" s="6"/>
      <c r="AB33" s="6"/>
      <c r="AC33" s="5"/>
    </row>
    <row r="34" spans="3:29">
      <c r="C34" s="97" t="s">
        <v>787</v>
      </c>
      <c r="D34" s="97"/>
      <c r="E34" s="97"/>
      <c r="F34" s="97"/>
      <c r="G34" s="97"/>
      <c r="H34" s="97"/>
      <c r="I34" s="97"/>
      <c r="J34" s="97"/>
      <c r="U34" t="s">
        <v>272</v>
      </c>
      <c r="V34" t="s">
        <v>290</v>
      </c>
      <c r="W34">
        <v>238</v>
      </c>
      <c r="X34">
        <v>129</v>
      </c>
      <c r="Y34">
        <v>227</v>
      </c>
      <c r="Z34">
        <v>45</v>
      </c>
      <c r="AA34" s="6">
        <v>305</v>
      </c>
      <c r="AB34" s="6">
        <v>372.1</v>
      </c>
      <c r="AC34" s="5">
        <v>40880</v>
      </c>
    </row>
    <row r="35" spans="3:29">
      <c r="C35" s="98" t="s">
        <v>276</v>
      </c>
      <c r="D35" s="10" t="s">
        <v>286</v>
      </c>
      <c r="E35" s="10">
        <v>353</v>
      </c>
      <c r="F35" s="11">
        <v>175</v>
      </c>
      <c r="G35" s="12">
        <v>190</v>
      </c>
      <c r="H35" s="13">
        <v>628</v>
      </c>
      <c r="I35" s="13">
        <v>766.16</v>
      </c>
      <c r="J35" s="14">
        <v>40596</v>
      </c>
      <c r="U35" t="s">
        <v>272</v>
      </c>
      <c r="V35" t="s">
        <v>291</v>
      </c>
      <c r="W35">
        <v>238</v>
      </c>
      <c r="X35">
        <v>129</v>
      </c>
      <c r="Y35">
        <v>227</v>
      </c>
      <c r="Z35">
        <v>45</v>
      </c>
      <c r="AA35" s="6">
        <v>305</v>
      </c>
      <c r="AB35" s="6">
        <v>372.1</v>
      </c>
      <c r="AC35" s="5">
        <v>40943</v>
      </c>
    </row>
    <row r="36" spans="3:29">
      <c r="C36" s="98"/>
      <c r="D36" s="10" t="s">
        <v>287</v>
      </c>
      <c r="E36" s="10">
        <v>187</v>
      </c>
      <c r="F36" s="11">
        <v>127</v>
      </c>
      <c r="G36" s="12">
        <v>227</v>
      </c>
      <c r="H36" s="13">
        <v>267</v>
      </c>
      <c r="I36" s="13">
        <v>325.74</v>
      </c>
      <c r="J36" s="14">
        <v>40694</v>
      </c>
      <c r="U36" t="s">
        <v>272</v>
      </c>
      <c r="V36" t="s">
        <v>292</v>
      </c>
      <c r="W36">
        <v>238</v>
      </c>
      <c r="X36">
        <v>129</v>
      </c>
      <c r="Y36">
        <v>227</v>
      </c>
      <c r="Z36">
        <v>45</v>
      </c>
      <c r="AA36" s="6">
        <v>305</v>
      </c>
      <c r="AB36" s="6">
        <v>372.1</v>
      </c>
      <c r="AC36" s="5">
        <v>40886</v>
      </c>
    </row>
    <row r="37" spans="3:29">
      <c r="C37" s="98"/>
      <c r="D37" s="10" t="s">
        <v>288</v>
      </c>
      <c r="E37" s="10">
        <v>187</v>
      </c>
      <c r="F37" s="11">
        <v>127</v>
      </c>
      <c r="G37" s="12">
        <v>227</v>
      </c>
      <c r="H37" s="13">
        <v>267</v>
      </c>
      <c r="I37" s="13">
        <v>325.74</v>
      </c>
      <c r="J37" s="14">
        <v>40788</v>
      </c>
      <c r="U37" t="s">
        <v>272</v>
      </c>
      <c r="V37" t="s">
        <v>293</v>
      </c>
      <c r="W37">
        <v>232</v>
      </c>
      <c r="X37">
        <v>173</v>
      </c>
      <c r="Y37">
        <v>225</v>
      </c>
      <c r="Z37">
        <v>60</v>
      </c>
      <c r="AA37" s="6">
        <v>388</v>
      </c>
      <c r="AB37" s="6">
        <v>473.36</v>
      </c>
      <c r="AC37" s="5">
        <v>40603</v>
      </c>
    </row>
    <row r="38" spans="3:29">
      <c r="C38" s="98"/>
      <c r="D38" s="10" t="s">
        <v>289</v>
      </c>
      <c r="E38" s="10">
        <v>238</v>
      </c>
      <c r="F38" s="11">
        <v>129</v>
      </c>
      <c r="G38" s="12">
        <v>227</v>
      </c>
      <c r="H38" s="13">
        <v>305</v>
      </c>
      <c r="I38" s="13">
        <v>372.1</v>
      </c>
      <c r="J38" s="14">
        <v>40638</v>
      </c>
      <c r="U38" t="s">
        <v>272</v>
      </c>
      <c r="V38" t="s">
        <v>294</v>
      </c>
      <c r="W38">
        <v>232</v>
      </c>
      <c r="X38">
        <v>173</v>
      </c>
      <c r="Y38">
        <v>225</v>
      </c>
      <c r="Z38">
        <v>60</v>
      </c>
      <c r="AA38" s="6">
        <v>388</v>
      </c>
      <c r="AB38" s="6">
        <v>473.36</v>
      </c>
      <c r="AC38" s="5">
        <v>40881</v>
      </c>
    </row>
    <row r="39" spans="3:29">
      <c r="C39" s="100"/>
      <c r="D39" s="101"/>
      <c r="E39" s="101"/>
      <c r="F39" s="101"/>
      <c r="G39" s="101"/>
      <c r="H39" s="101"/>
      <c r="I39" s="101"/>
      <c r="J39" s="102"/>
      <c r="AA39" s="6"/>
      <c r="AB39" s="6"/>
      <c r="AC39" s="5"/>
    </row>
    <row r="40" spans="3:29">
      <c r="C40" s="97" t="s">
        <v>788</v>
      </c>
      <c r="D40" s="97"/>
      <c r="E40" s="97"/>
      <c r="F40" s="97"/>
      <c r="G40" s="97"/>
      <c r="H40" s="97"/>
      <c r="I40" s="97"/>
      <c r="J40" s="97"/>
      <c r="U40" t="s">
        <v>272</v>
      </c>
      <c r="V40" t="s">
        <v>295</v>
      </c>
      <c r="W40">
        <v>261</v>
      </c>
      <c r="X40">
        <v>175</v>
      </c>
      <c r="Y40">
        <v>220</v>
      </c>
      <c r="Z40">
        <v>70</v>
      </c>
      <c r="AA40" s="6">
        <v>428</v>
      </c>
      <c r="AB40" s="6">
        <v>522.16</v>
      </c>
      <c r="AC40" s="5">
        <v>40898</v>
      </c>
    </row>
    <row r="41" spans="3:29">
      <c r="C41" s="93" t="s">
        <v>276</v>
      </c>
      <c r="D41" s="10" t="s">
        <v>290</v>
      </c>
      <c r="E41" s="10">
        <v>238</v>
      </c>
      <c r="F41" s="11">
        <v>129</v>
      </c>
      <c r="G41" s="12">
        <v>227</v>
      </c>
      <c r="H41" s="13">
        <v>305</v>
      </c>
      <c r="I41" s="13">
        <v>372.1</v>
      </c>
      <c r="J41" s="14">
        <v>40880</v>
      </c>
      <c r="U41" t="s">
        <v>272</v>
      </c>
      <c r="V41" t="s">
        <v>296</v>
      </c>
      <c r="W41">
        <v>261</v>
      </c>
      <c r="X41">
        <v>175</v>
      </c>
      <c r="Y41">
        <v>220</v>
      </c>
      <c r="Z41">
        <v>70</v>
      </c>
      <c r="AA41" s="6">
        <v>428</v>
      </c>
      <c r="AB41" s="6">
        <v>522.16</v>
      </c>
      <c r="AC41" s="5">
        <v>40952</v>
      </c>
    </row>
    <row r="42" spans="3:29">
      <c r="C42" s="93"/>
      <c r="D42" s="10" t="s">
        <v>291</v>
      </c>
      <c r="E42" s="10">
        <v>238</v>
      </c>
      <c r="F42" s="11">
        <v>129</v>
      </c>
      <c r="G42" s="12">
        <v>227</v>
      </c>
      <c r="H42" s="13">
        <v>305</v>
      </c>
      <c r="I42" s="13">
        <v>372.1</v>
      </c>
      <c r="J42" s="14">
        <v>40943</v>
      </c>
      <c r="U42" t="s">
        <v>272</v>
      </c>
      <c r="V42" t="s">
        <v>297</v>
      </c>
      <c r="W42">
        <v>306</v>
      </c>
      <c r="X42">
        <v>173</v>
      </c>
      <c r="Y42">
        <v>225</v>
      </c>
      <c r="Z42">
        <v>95</v>
      </c>
      <c r="AA42" s="6">
        <v>639</v>
      </c>
      <c r="AB42" s="6">
        <v>779.58</v>
      </c>
      <c r="AC42" s="5">
        <v>40660</v>
      </c>
    </row>
    <row r="43" spans="3:29">
      <c r="C43" s="93"/>
      <c r="D43" s="10" t="s">
        <v>292</v>
      </c>
      <c r="E43" s="10">
        <v>238</v>
      </c>
      <c r="F43" s="11">
        <v>129</v>
      </c>
      <c r="G43" s="12">
        <v>227</v>
      </c>
      <c r="H43" s="13">
        <v>305</v>
      </c>
      <c r="I43" s="13">
        <v>372.1</v>
      </c>
      <c r="J43" s="14">
        <v>40886</v>
      </c>
      <c r="U43" t="s">
        <v>272</v>
      </c>
      <c r="V43" t="s">
        <v>298</v>
      </c>
      <c r="W43">
        <v>306</v>
      </c>
      <c r="X43">
        <v>173</v>
      </c>
      <c r="Y43">
        <v>225</v>
      </c>
      <c r="Z43">
        <v>95</v>
      </c>
      <c r="AA43" s="6">
        <v>639</v>
      </c>
      <c r="AB43" s="6">
        <v>779.58</v>
      </c>
      <c r="AC43" s="5">
        <v>40920</v>
      </c>
    </row>
    <row r="44" spans="3:29">
      <c r="C44" s="93"/>
      <c r="D44" s="10" t="s">
        <v>293</v>
      </c>
      <c r="E44" s="10">
        <v>232</v>
      </c>
      <c r="F44" s="11">
        <v>173</v>
      </c>
      <c r="G44" s="12">
        <v>225</v>
      </c>
      <c r="H44" s="13">
        <v>388</v>
      </c>
      <c r="I44" s="13">
        <v>473.36</v>
      </c>
      <c r="J44" s="14">
        <v>40603</v>
      </c>
      <c r="U44" t="s">
        <v>299</v>
      </c>
      <c r="V44" t="s">
        <v>300</v>
      </c>
      <c r="W44">
        <v>207</v>
      </c>
      <c r="X44">
        <v>175</v>
      </c>
      <c r="Y44">
        <v>175</v>
      </c>
      <c r="Z44">
        <v>41</v>
      </c>
      <c r="AA44" s="6">
        <v>239</v>
      </c>
      <c r="AB44" s="6">
        <v>291.58</v>
      </c>
      <c r="AC44" s="5">
        <v>40959</v>
      </c>
    </row>
    <row r="45" spans="3:29">
      <c r="C45" s="93"/>
      <c r="D45" s="10" t="s">
        <v>294</v>
      </c>
      <c r="E45" s="10">
        <v>232</v>
      </c>
      <c r="F45" s="11">
        <v>173</v>
      </c>
      <c r="G45" s="12">
        <v>225</v>
      </c>
      <c r="H45" s="13">
        <v>388</v>
      </c>
      <c r="I45" s="13">
        <v>473.36</v>
      </c>
      <c r="J45" s="14">
        <v>40881</v>
      </c>
      <c r="U45" t="s">
        <v>299</v>
      </c>
      <c r="V45" t="s">
        <v>301</v>
      </c>
      <c r="W45">
        <v>207</v>
      </c>
      <c r="X45">
        <v>175</v>
      </c>
      <c r="Y45">
        <v>190</v>
      </c>
      <c r="Z45">
        <v>45</v>
      </c>
      <c r="AA45" s="6">
        <v>261</v>
      </c>
      <c r="AB45" s="6">
        <v>318.42</v>
      </c>
      <c r="AC45" s="5">
        <v>40833</v>
      </c>
    </row>
    <row r="46" spans="3:29">
      <c r="C46" s="89"/>
      <c r="D46" s="10"/>
      <c r="E46" s="10"/>
      <c r="F46" s="11"/>
      <c r="G46" s="12"/>
      <c r="H46" s="13"/>
      <c r="I46" s="13"/>
      <c r="J46" s="14"/>
      <c r="AA46" s="6"/>
      <c r="AB46" s="6"/>
      <c r="AC46" s="5"/>
    </row>
    <row r="47" spans="3:29">
      <c r="C47" s="93" t="s">
        <v>276</v>
      </c>
      <c r="D47" s="10" t="s">
        <v>295</v>
      </c>
      <c r="E47" s="10">
        <v>261</v>
      </c>
      <c r="F47" s="11">
        <v>175</v>
      </c>
      <c r="G47" s="12">
        <v>220</v>
      </c>
      <c r="H47" s="13">
        <v>428</v>
      </c>
      <c r="I47" s="13">
        <v>522.16</v>
      </c>
      <c r="J47" s="14">
        <v>40898</v>
      </c>
      <c r="U47" t="s">
        <v>299</v>
      </c>
      <c r="V47" t="s">
        <v>302</v>
      </c>
      <c r="W47">
        <v>207</v>
      </c>
      <c r="X47">
        <v>175</v>
      </c>
      <c r="Y47">
        <v>190</v>
      </c>
      <c r="Z47">
        <v>45</v>
      </c>
      <c r="AA47" s="6">
        <v>261</v>
      </c>
      <c r="AB47" s="6">
        <v>318.42</v>
      </c>
      <c r="AC47" s="5">
        <v>40960</v>
      </c>
    </row>
    <row r="48" spans="3:29">
      <c r="C48" s="93"/>
      <c r="D48" s="10" t="s">
        <v>296</v>
      </c>
      <c r="E48" s="10">
        <v>261</v>
      </c>
      <c r="F48" s="11">
        <v>175</v>
      </c>
      <c r="G48" s="12">
        <v>220</v>
      </c>
      <c r="H48" s="13">
        <v>428</v>
      </c>
      <c r="I48" s="13">
        <v>522.16</v>
      </c>
      <c r="J48" s="14">
        <v>40952</v>
      </c>
      <c r="U48" t="s">
        <v>299</v>
      </c>
      <c r="V48" t="s">
        <v>304</v>
      </c>
      <c r="W48">
        <v>242</v>
      </c>
      <c r="X48">
        <v>175</v>
      </c>
      <c r="Y48">
        <v>175</v>
      </c>
      <c r="Z48">
        <v>53</v>
      </c>
      <c r="AA48" s="6">
        <v>311</v>
      </c>
      <c r="AB48" s="6">
        <v>379.42</v>
      </c>
      <c r="AC48" s="5">
        <v>40621</v>
      </c>
    </row>
    <row r="49" spans="3:29">
      <c r="C49" s="93"/>
      <c r="D49" s="10" t="s">
        <v>297</v>
      </c>
      <c r="E49" s="10">
        <v>306</v>
      </c>
      <c r="F49" s="11">
        <v>173</v>
      </c>
      <c r="G49" s="12">
        <v>225</v>
      </c>
      <c r="H49" s="13">
        <v>639</v>
      </c>
      <c r="I49" s="13">
        <v>779.58</v>
      </c>
      <c r="J49" s="14">
        <v>40660</v>
      </c>
      <c r="U49" t="s">
        <v>299</v>
      </c>
      <c r="V49" t="s">
        <v>305</v>
      </c>
      <c r="W49">
        <v>242</v>
      </c>
      <c r="X49">
        <v>175</v>
      </c>
      <c r="Y49">
        <v>190</v>
      </c>
      <c r="Z49">
        <v>56</v>
      </c>
      <c r="AA49" s="6">
        <v>327</v>
      </c>
      <c r="AB49" s="6">
        <v>398.94</v>
      </c>
      <c r="AC49" s="5">
        <v>40669</v>
      </c>
    </row>
    <row r="50" spans="3:29">
      <c r="C50" s="93"/>
      <c r="D50" s="10" t="s">
        <v>298</v>
      </c>
      <c r="E50" s="10">
        <v>306</v>
      </c>
      <c r="F50" s="11">
        <v>173</v>
      </c>
      <c r="G50" s="12">
        <v>225</v>
      </c>
      <c r="H50" s="13">
        <v>639</v>
      </c>
      <c r="I50" s="13">
        <v>779.58</v>
      </c>
      <c r="J50" s="14">
        <v>40920</v>
      </c>
      <c r="U50" t="s">
        <v>299</v>
      </c>
      <c r="V50" t="s">
        <v>306</v>
      </c>
      <c r="W50">
        <v>242</v>
      </c>
      <c r="X50">
        <v>175</v>
      </c>
      <c r="Y50">
        <v>190</v>
      </c>
      <c r="Z50">
        <v>56</v>
      </c>
      <c r="AA50" s="6">
        <v>327</v>
      </c>
      <c r="AB50" s="6">
        <v>398.94</v>
      </c>
      <c r="AC50" s="5">
        <v>40798</v>
      </c>
    </row>
    <row r="51" spans="3:29">
      <c r="C51" s="100"/>
      <c r="D51" s="101"/>
      <c r="E51" s="101"/>
      <c r="F51" s="101"/>
      <c r="G51" s="101"/>
      <c r="H51" s="101"/>
      <c r="I51" s="101"/>
      <c r="J51" s="102"/>
      <c r="AA51" s="6"/>
      <c r="AB51" s="6"/>
      <c r="AC51" s="5"/>
    </row>
    <row r="52" spans="3:29">
      <c r="C52" s="97" t="s">
        <v>789</v>
      </c>
      <c r="D52" s="97"/>
      <c r="E52" s="97"/>
      <c r="F52" s="97"/>
      <c r="G52" s="97"/>
      <c r="H52" s="97"/>
      <c r="I52" s="97"/>
      <c r="J52" s="97"/>
      <c r="U52" t="s">
        <v>299</v>
      </c>
      <c r="V52" t="s">
        <v>307</v>
      </c>
      <c r="W52">
        <v>278</v>
      </c>
      <c r="X52">
        <v>175</v>
      </c>
      <c r="Y52">
        <v>175</v>
      </c>
      <c r="Z52">
        <v>70</v>
      </c>
      <c r="AA52" s="6">
        <v>414</v>
      </c>
      <c r="AB52" s="6">
        <v>505.08</v>
      </c>
      <c r="AC52" s="5">
        <v>40621</v>
      </c>
    </row>
    <row r="53" spans="3:29">
      <c r="C53" s="93" t="s">
        <v>303</v>
      </c>
      <c r="D53" s="10" t="s">
        <v>301</v>
      </c>
      <c r="E53" s="10">
        <v>207</v>
      </c>
      <c r="F53" s="11">
        <v>175</v>
      </c>
      <c r="G53" s="12">
        <v>190</v>
      </c>
      <c r="H53" s="13">
        <v>261</v>
      </c>
      <c r="I53" s="13">
        <v>318.42</v>
      </c>
      <c r="J53" s="14">
        <v>40833</v>
      </c>
      <c r="U53" t="s">
        <v>299</v>
      </c>
      <c r="V53" t="s">
        <v>308</v>
      </c>
      <c r="W53">
        <v>278</v>
      </c>
      <c r="X53">
        <v>175</v>
      </c>
      <c r="Y53">
        <v>190</v>
      </c>
      <c r="Z53">
        <v>70</v>
      </c>
      <c r="AA53" s="6">
        <v>414</v>
      </c>
      <c r="AB53" s="6">
        <v>505.08</v>
      </c>
      <c r="AC53" s="5">
        <v>40916</v>
      </c>
    </row>
    <row r="54" spans="3:29">
      <c r="C54" s="93"/>
      <c r="D54" s="10" t="s">
        <v>302</v>
      </c>
      <c r="E54" s="10">
        <v>207</v>
      </c>
      <c r="F54" s="11">
        <v>175</v>
      </c>
      <c r="G54" s="12">
        <v>190</v>
      </c>
      <c r="H54" s="13">
        <v>261</v>
      </c>
      <c r="I54" s="13">
        <v>318.42</v>
      </c>
      <c r="J54" s="14">
        <v>40960</v>
      </c>
      <c r="U54" t="s">
        <v>299</v>
      </c>
      <c r="V54" t="s">
        <v>309</v>
      </c>
      <c r="W54">
        <v>353</v>
      </c>
      <c r="X54">
        <v>175</v>
      </c>
      <c r="Y54">
        <v>175</v>
      </c>
      <c r="Z54">
        <v>88</v>
      </c>
      <c r="AA54" s="6">
        <v>518</v>
      </c>
      <c r="AB54" s="6">
        <v>631.96</v>
      </c>
      <c r="AC54" s="5">
        <v>40622</v>
      </c>
    </row>
    <row r="55" spans="3:29">
      <c r="C55" s="93"/>
      <c r="D55" s="10" t="s">
        <v>304</v>
      </c>
      <c r="E55" s="10">
        <v>242</v>
      </c>
      <c r="F55" s="11">
        <v>175</v>
      </c>
      <c r="G55" s="12">
        <v>175</v>
      </c>
      <c r="H55" s="13">
        <v>311</v>
      </c>
      <c r="I55" s="13">
        <v>379.42</v>
      </c>
      <c r="J55" s="14">
        <v>40621</v>
      </c>
      <c r="U55" t="s">
        <v>299</v>
      </c>
      <c r="V55" t="s">
        <v>310</v>
      </c>
      <c r="W55">
        <v>353</v>
      </c>
      <c r="X55">
        <v>175</v>
      </c>
      <c r="Y55">
        <v>190</v>
      </c>
      <c r="Z55">
        <v>90</v>
      </c>
      <c r="AA55" s="6">
        <v>531</v>
      </c>
      <c r="AB55" s="6">
        <v>647.82000000000005</v>
      </c>
      <c r="AC55" s="5">
        <v>40929</v>
      </c>
    </row>
    <row r="56" spans="3:29">
      <c r="C56" s="93"/>
      <c r="D56" s="10" t="s">
        <v>305</v>
      </c>
      <c r="E56" s="10">
        <v>242</v>
      </c>
      <c r="F56" s="11">
        <v>175</v>
      </c>
      <c r="G56" s="12">
        <v>190</v>
      </c>
      <c r="H56" s="13">
        <v>327</v>
      </c>
      <c r="I56" s="13">
        <v>398.94</v>
      </c>
      <c r="J56" s="14">
        <v>40669</v>
      </c>
      <c r="U56" t="s">
        <v>299</v>
      </c>
      <c r="V56" t="s">
        <v>311</v>
      </c>
      <c r="W56">
        <v>219</v>
      </c>
      <c r="X56">
        <v>135</v>
      </c>
      <c r="Y56">
        <v>225</v>
      </c>
      <c r="Z56">
        <v>45</v>
      </c>
      <c r="AA56" s="6">
        <v>291</v>
      </c>
      <c r="AB56" s="6">
        <v>355.02</v>
      </c>
      <c r="AC56" s="5">
        <v>40946</v>
      </c>
    </row>
    <row r="57" spans="3:29">
      <c r="C57" s="93"/>
      <c r="D57" s="10" t="s">
        <v>306</v>
      </c>
      <c r="E57" s="10">
        <v>242</v>
      </c>
      <c r="F57" s="11">
        <v>175</v>
      </c>
      <c r="G57" s="12">
        <v>190</v>
      </c>
      <c r="H57" s="13">
        <v>327</v>
      </c>
      <c r="I57" s="13">
        <v>398.94</v>
      </c>
      <c r="J57" s="14">
        <v>40798</v>
      </c>
      <c r="U57" t="s">
        <v>299</v>
      </c>
      <c r="V57" t="s">
        <v>312</v>
      </c>
      <c r="W57">
        <v>219</v>
      </c>
      <c r="X57">
        <v>135</v>
      </c>
      <c r="Y57">
        <v>225</v>
      </c>
      <c r="Z57">
        <v>45</v>
      </c>
      <c r="AA57" s="6">
        <v>291</v>
      </c>
      <c r="AB57" s="6">
        <v>355.02</v>
      </c>
      <c r="AC57" s="5">
        <v>40609</v>
      </c>
    </row>
    <row r="58" spans="3:29">
      <c r="C58" s="89"/>
      <c r="D58" s="10"/>
      <c r="E58" s="10"/>
      <c r="F58" s="11"/>
      <c r="G58" s="12"/>
      <c r="H58" s="13"/>
      <c r="I58" s="13"/>
      <c r="J58" s="14"/>
      <c r="AA58" s="6"/>
      <c r="AB58" s="6"/>
      <c r="AC58" s="5"/>
    </row>
    <row r="59" spans="3:29">
      <c r="C59" s="93" t="s">
        <v>274</v>
      </c>
      <c r="D59" s="10" t="s">
        <v>307</v>
      </c>
      <c r="E59" s="10">
        <v>278</v>
      </c>
      <c r="F59" s="11">
        <v>175</v>
      </c>
      <c r="G59" s="12">
        <v>175</v>
      </c>
      <c r="H59" s="13">
        <v>414</v>
      </c>
      <c r="I59" s="13">
        <v>505.08</v>
      </c>
      <c r="J59" s="14">
        <v>40621</v>
      </c>
    </row>
    <row r="60" spans="3:29">
      <c r="C60" s="93"/>
      <c r="D60" s="10" t="s">
        <v>308</v>
      </c>
      <c r="E60" s="10">
        <v>278</v>
      </c>
      <c r="F60" s="11">
        <v>175</v>
      </c>
      <c r="G60" s="12">
        <v>190</v>
      </c>
      <c r="H60" s="13">
        <v>414</v>
      </c>
      <c r="I60" s="13">
        <v>505.08</v>
      </c>
      <c r="J60" s="14">
        <v>40916</v>
      </c>
    </row>
    <row r="61" spans="3:29">
      <c r="C61" s="93"/>
      <c r="D61" s="10" t="s">
        <v>309</v>
      </c>
      <c r="E61" s="10">
        <v>353</v>
      </c>
      <c r="F61" s="11">
        <v>175</v>
      </c>
      <c r="G61" s="12">
        <v>175</v>
      </c>
      <c r="H61" s="13">
        <v>518</v>
      </c>
      <c r="I61" s="13">
        <v>631.96</v>
      </c>
      <c r="J61" s="14">
        <v>40622</v>
      </c>
    </row>
    <row r="62" spans="3:29">
      <c r="C62" s="93"/>
      <c r="D62" s="10" t="s">
        <v>310</v>
      </c>
      <c r="E62" s="10">
        <v>353</v>
      </c>
      <c r="F62" s="11">
        <v>175</v>
      </c>
      <c r="G62" s="12">
        <v>190</v>
      </c>
      <c r="H62" s="13">
        <v>531</v>
      </c>
      <c r="I62" s="13">
        <v>647.82000000000005</v>
      </c>
      <c r="J62" s="14">
        <v>40929</v>
      </c>
    </row>
    <row r="63" spans="3:29">
      <c r="C63" s="93"/>
      <c r="D63" s="10" t="s">
        <v>311</v>
      </c>
      <c r="E63" s="10">
        <v>219</v>
      </c>
      <c r="F63" s="11">
        <v>135</v>
      </c>
      <c r="G63" s="12">
        <v>225</v>
      </c>
      <c r="H63" s="13">
        <v>291</v>
      </c>
      <c r="I63" s="13">
        <v>355.02</v>
      </c>
      <c r="J63" s="14">
        <v>40946</v>
      </c>
    </row>
    <row r="64" spans="3:29">
      <c r="C64" s="93"/>
      <c r="D64" s="10" t="s">
        <v>312</v>
      </c>
      <c r="E64" s="10">
        <v>219</v>
      </c>
      <c r="F64" s="11">
        <v>135</v>
      </c>
      <c r="G64" s="12">
        <v>225</v>
      </c>
      <c r="H64" s="13">
        <v>291</v>
      </c>
      <c r="I64" s="13">
        <v>355.02</v>
      </c>
      <c r="J64" s="14">
        <v>40609</v>
      </c>
    </row>
    <row r="65" spans="3:10">
      <c r="C65" s="100"/>
      <c r="D65" s="101"/>
      <c r="E65" s="101"/>
      <c r="F65" s="101"/>
      <c r="G65" s="101"/>
      <c r="H65" s="101"/>
      <c r="I65" s="101"/>
      <c r="J65" s="102"/>
    </row>
  </sheetData>
  <mergeCells count="25">
    <mergeCell ref="C65:J65"/>
    <mergeCell ref="C41:C45"/>
    <mergeCell ref="C47:C50"/>
    <mergeCell ref="C51:J51"/>
    <mergeCell ref="C52:J52"/>
    <mergeCell ref="C53:C57"/>
    <mergeCell ref="C59:C64"/>
    <mergeCell ref="C40:J40"/>
    <mergeCell ref="C9:C11"/>
    <mergeCell ref="C13:C15"/>
    <mergeCell ref="C18:J18"/>
    <mergeCell ref="C19:J19"/>
    <mergeCell ref="C22:C25"/>
    <mergeCell ref="C27:C28"/>
    <mergeCell ref="C30:C32"/>
    <mergeCell ref="C33:J33"/>
    <mergeCell ref="C34:J34"/>
    <mergeCell ref="C35:C38"/>
    <mergeCell ref="C39:J39"/>
    <mergeCell ref="C5:C7"/>
    <mergeCell ref="C2:D2"/>
    <mergeCell ref="E2:G2"/>
    <mergeCell ref="H2:I2"/>
    <mergeCell ref="E3:G3"/>
    <mergeCell ref="C4:J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P67"/>
  <sheetViews>
    <sheetView workbookViewId="0">
      <selection activeCell="I3" sqref="I3"/>
    </sheetView>
  </sheetViews>
  <sheetFormatPr defaultRowHeight="15"/>
  <cols>
    <col min="2" max="2" width="16" customWidth="1"/>
    <col min="4" max="4" width="13.28515625" customWidth="1"/>
    <col min="5" max="5" width="16.7109375" bestFit="1" customWidth="1"/>
    <col min="6" max="6" width="15" customWidth="1"/>
    <col min="7" max="7" width="8" customWidth="1"/>
    <col min="8" max="9" width="15.42578125" customWidth="1"/>
    <col min="14" max="14" width="13" customWidth="1"/>
    <col min="15" max="15" width="15.28515625" bestFit="1" customWidth="1"/>
  </cols>
  <sheetData>
    <row r="2" spans="2:16" ht="15.75" thickBot="1"/>
    <row r="3" spans="2:16" ht="15.75" thickBot="1">
      <c r="B3" s="3" t="s">
        <v>185</v>
      </c>
      <c r="C3" s="3" t="s">
        <v>186</v>
      </c>
      <c r="D3" s="3" t="s">
        <v>170</v>
      </c>
      <c r="E3" s="3" t="s">
        <v>187</v>
      </c>
      <c r="F3" s="106" t="s">
        <v>169</v>
      </c>
      <c r="G3" s="106"/>
      <c r="H3" s="3" t="s">
        <v>188</v>
      </c>
      <c r="K3" s="59" t="s">
        <v>747</v>
      </c>
    </row>
    <row r="4" spans="2:16">
      <c r="B4" s="104" t="s">
        <v>189</v>
      </c>
      <c r="C4" s="104" t="s">
        <v>190</v>
      </c>
      <c r="D4" t="s">
        <v>191</v>
      </c>
      <c r="E4" s="5">
        <v>41668</v>
      </c>
      <c r="F4">
        <v>2018</v>
      </c>
      <c r="G4" t="s">
        <v>192</v>
      </c>
      <c r="H4" t="s">
        <v>193</v>
      </c>
    </row>
    <row r="5" spans="2:16" ht="15.75" thickBot="1">
      <c r="B5" s="104"/>
      <c r="C5" s="104"/>
      <c r="D5" t="s">
        <v>194</v>
      </c>
      <c r="E5" s="5">
        <v>41798</v>
      </c>
      <c r="F5">
        <v>9377</v>
      </c>
      <c r="G5" t="s">
        <v>195</v>
      </c>
      <c r="H5" t="s">
        <v>196</v>
      </c>
    </row>
    <row r="6" spans="2:16" ht="30.75" thickBot="1">
      <c r="B6" s="104"/>
      <c r="C6" s="104" t="s">
        <v>197</v>
      </c>
      <c r="D6" t="s">
        <v>198</v>
      </c>
      <c r="E6" s="5">
        <v>42148</v>
      </c>
      <c r="F6">
        <v>5120</v>
      </c>
      <c r="G6" t="s">
        <v>192</v>
      </c>
      <c r="H6" t="s">
        <v>199</v>
      </c>
      <c r="K6" s="60" t="s">
        <v>748</v>
      </c>
      <c r="M6" s="103"/>
      <c r="N6" s="103"/>
      <c r="O6" s="85" t="s">
        <v>749</v>
      </c>
      <c r="P6" s="85" t="s">
        <v>750</v>
      </c>
    </row>
    <row r="7" spans="2:16">
      <c r="B7" s="104"/>
      <c r="C7" s="104"/>
      <c r="D7" t="s">
        <v>200</v>
      </c>
      <c r="E7" s="5">
        <v>42302</v>
      </c>
      <c r="F7">
        <v>7644</v>
      </c>
      <c r="G7" t="s">
        <v>201</v>
      </c>
      <c r="H7" t="s">
        <v>196</v>
      </c>
      <c r="M7" s="105" t="s">
        <v>751</v>
      </c>
      <c r="N7" s="105"/>
      <c r="O7" s="63"/>
      <c r="P7" s="64">
        <v>4087.23</v>
      </c>
    </row>
    <row r="8" spans="2:16">
      <c r="B8" s="104" t="s">
        <v>202</v>
      </c>
      <c r="C8" s="104" t="s">
        <v>190</v>
      </c>
      <c r="D8" t="s">
        <v>203</v>
      </c>
      <c r="E8" s="5">
        <v>41847</v>
      </c>
      <c r="F8">
        <v>6273</v>
      </c>
      <c r="G8" t="s">
        <v>192</v>
      </c>
      <c r="H8" t="s">
        <v>204</v>
      </c>
      <c r="M8" s="65" t="s">
        <v>752</v>
      </c>
      <c r="N8" s="66" t="s">
        <v>753</v>
      </c>
      <c r="O8" s="63"/>
      <c r="P8" s="64">
        <v>402.78</v>
      </c>
    </row>
    <row r="9" spans="2:16" ht="15.75" thickBot="1">
      <c r="B9" s="104"/>
      <c r="C9" s="104"/>
      <c r="D9" t="s">
        <v>205</v>
      </c>
      <c r="E9" s="5">
        <v>41573</v>
      </c>
      <c r="F9">
        <v>6494</v>
      </c>
      <c r="G9" t="s">
        <v>195</v>
      </c>
      <c r="H9" t="s">
        <v>206</v>
      </c>
      <c r="M9" s="107" t="s">
        <v>754</v>
      </c>
      <c r="N9" s="107"/>
      <c r="O9" s="66" t="s">
        <v>755</v>
      </c>
      <c r="P9" s="64">
        <v>112.18</v>
      </c>
    </row>
    <row r="10" spans="2:16">
      <c r="B10" s="104"/>
      <c r="C10" s="104"/>
      <c r="D10" t="s">
        <v>207</v>
      </c>
      <c r="E10" s="5">
        <v>42157</v>
      </c>
      <c r="F10">
        <v>6829</v>
      </c>
      <c r="G10" t="s">
        <v>195</v>
      </c>
      <c r="H10" t="s">
        <v>208</v>
      </c>
      <c r="K10" s="61" t="s">
        <v>756</v>
      </c>
      <c r="M10" s="107" t="s">
        <v>757</v>
      </c>
      <c r="N10" s="107"/>
      <c r="O10" s="66" t="s">
        <v>758</v>
      </c>
      <c r="P10" s="64">
        <v>48.43</v>
      </c>
    </row>
    <row r="11" spans="2:16" ht="15.75" thickBot="1">
      <c r="B11" s="104"/>
      <c r="C11" s="104"/>
      <c r="D11" t="s">
        <v>209</v>
      </c>
      <c r="E11" s="5">
        <v>42261</v>
      </c>
      <c r="F11">
        <v>2443</v>
      </c>
      <c r="G11" t="s">
        <v>192</v>
      </c>
      <c r="H11" t="s">
        <v>210</v>
      </c>
      <c r="K11" s="62" t="s">
        <v>759</v>
      </c>
      <c r="M11" s="107" t="s">
        <v>760</v>
      </c>
      <c r="N11" s="107"/>
      <c r="O11" s="66" t="s">
        <v>761</v>
      </c>
      <c r="P11" s="64">
        <v>6.65</v>
      </c>
    </row>
    <row r="12" spans="2:16">
      <c r="B12" s="104" t="s">
        <v>211</v>
      </c>
      <c r="C12" s="104" t="s">
        <v>190</v>
      </c>
      <c r="D12" t="s">
        <v>212</v>
      </c>
      <c r="E12" s="5">
        <v>41622</v>
      </c>
      <c r="F12">
        <v>8584</v>
      </c>
      <c r="G12" t="s">
        <v>192</v>
      </c>
      <c r="H12" t="s">
        <v>213</v>
      </c>
      <c r="M12" s="107" t="s">
        <v>762</v>
      </c>
      <c r="N12" s="107"/>
      <c r="O12" s="66" t="s">
        <v>763</v>
      </c>
      <c r="P12" s="64">
        <v>91.15</v>
      </c>
    </row>
    <row r="13" spans="2:16">
      <c r="B13" s="104"/>
      <c r="C13" s="104"/>
      <c r="D13" t="s">
        <v>214</v>
      </c>
      <c r="E13" s="5">
        <v>41799</v>
      </c>
      <c r="F13">
        <v>2902</v>
      </c>
      <c r="G13" t="s">
        <v>192</v>
      </c>
      <c r="H13" t="s">
        <v>215</v>
      </c>
      <c r="M13" s="107" t="s">
        <v>764</v>
      </c>
      <c r="N13" s="107"/>
      <c r="O13" s="66" t="s">
        <v>765</v>
      </c>
      <c r="P13" s="64">
        <v>31.35</v>
      </c>
    </row>
    <row r="14" spans="2:16">
      <c r="B14" s="104"/>
      <c r="C14" t="s">
        <v>742</v>
      </c>
      <c r="D14" t="s">
        <v>216</v>
      </c>
      <c r="E14" s="5">
        <v>41574</v>
      </c>
      <c r="F14">
        <v>4217</v>
      </c>
      <c r="G14" t="s">
        <v>192</v>
      </c>
      <c r="H14" t="s">
        <v>199</v>
      </c>
      <c r="M14" s="107" t="s">
        <v>766</v>
      </c>
      <c r="N14" s="107"/>
      <c r="O14" s="66" t="s">
        <v>767</v>
      </c>
      <c r="P14" s="64">
        <v>113.02</v>
      </c>
    </row>
    <row r="15" spans="2:16">
      <c r="B15" s="104" t="s">
        <v>217</v>
      </c>
      <c r="C15" s="104" t="s">
        <v>190</v>
      </c>
      <c r="D15" t="s">
        <v>218</v>
      </c>
      <c r="E15" s="5">
        <v>42033</v>
      </c>
      <c r="F15">
        <v>3388</v>
      </c>
      <c r="G15" t="s">
        <v>195</v>
      </c>
      <c r="H15" t="s">
        <v>219</v>
      </c>
      <c r="M15" s="65" t="s">
        <v>768</v>
      </c>
      <c r="N15" s="66" t="s">
        <v>769</v>
      </c>
      <c r="O15" s="63"/>
      <c r="P15" s="64">
        <v>508.21</v>
      </c>
    </row>
    <row r="16" spans="2:16">
      <c r="B16" s="104"/>
      <c r="C16" s="104"/>
      <c r="D16" t="s">
        <v>220</v>
      </c>
      <c r="E16" s="5">
        <v>41785</v>
      </c>
      <c r="F16">
        <v>7987</v>
      </c>
      <c r="G16" t="s">
        <v>192</v>
      </c>
      <c r="H16" t="s">
        <v>221</v>
      </c>
      <c r="M16" s="107" t="s">
        <v>754</v>
      </c>
      <c r="N16" s="107"/>
      <c r="O16" s="66" t="s">
        <v>755</v>
      </c>
      <c r="P16" s="64">
        <v>157.82</v>
      </c>
    </row>
    <row r="17" spans="2:16">
      <c r="B17" s="104"/>
      <c r="C17" s="104"/>
      <c r="D17" t="s">
        <v>222</v>
      </c>
      <c r="E17" s="5">
        <v>42144</v>
      </c>
      <c r="F17">
        <v>2998</v>
      </c>
      <c r="G17" t="s">
        <v>201</v>
      </c>
      <c r="H17" t="s">
        <v>196</v>
      </c>
      <c r="M17" s="107" t="s">
        <v>757</v>
      </c>
      <c r="N17" s="107"/>
      <c r="O17" s="66" t="s">
        <v>758</v>
      </c>
      <c r="P17" s="64">
        <v>99.7</v>
      </c>
    </row>
    <row r="18" spans="2:16">
      <c r="B18" s="104"/>
      <c r="C18" s="104" t="s">
        <v>743</v>
      </c>
      <c r="D18" t="s">
        <v>223</v>
      </c>
      <c r="E18" s="5">
        <v>42324</v>
      </c>
      <c r="F18">
        <v>1518</v>
      </c>
      <c r="G18" t="s">
        <v>192</v>
      </c>
      <c r="H18" t="s">
        <v>224</v>
      </c>
      <c r="M18" s="107" t="s">
        <v>762</v>
      </c>
      <c r="N18" s="107"/>
      <c r="O18" s="66" t="s">
        <v>761</v>
      </c>
      <c r="P18" s="64">
        <v>91.13</v>
      </c>
    </row>
    <row r="19" spans="2:16">
      <c r="B19" s="104"/>
      <c r="C19" s="104"/>
      <c r="D19" t="s">
        <v>225</v>
      </c>
      <c r="E19" s="5">
        <v>42190</v>
      </c>
      <c r="F19">
        <v>7687</v>
      </c>
      <c r="G19" t="s">
        <v>195</v>
      </c>
      <c r="H19" t="s">
        <v>215</v>
      </c>
      <c r="M19" s="107" t="s">
        <v>764</v>
      </c>
      <c r="N19" s="107"/>
      <c r="O19" s="66" t="s">
        <v>767</v>
      </c>
      <c r="P19" s="64">
        <v>44.65</v>
      </c>
    </row>
    <row r="20" spans="2:16">
      <c r="B20" s="104" t="s">
        <v>744</v>
      </c>
      <c r="C20" s="104" t="s">
        <v>190</v>
      </c>
      <c r="D20" t="s">
        <v>226</v>
      </c>
      <c r="E20" s="5">
        <v>42015</v>
      </c>
      <c r="F20">
        <v>9869</v>
      </c>
      <c r="G20" t="s">
        <v>195</v>
      </c>
      <c r="H20" t="s">
        <v>227</v>
      </c>
      <c r="M20" s="107" t="s">
        <v>766</v>
      </c>
      <c r="N20" s="107"/>
      <c r="O20" s="66" t="s">
        <v>765</v>
      </c>
      <c r="P20" s="64">
        <v>114.91</v>
      </c>
    </row>
    <row r="21" spans="2:16" ht="22.5">
      <c r="B21" s="104"/>
      <c r="C21" s="104"/>
      <c r="D21" t="s">
        <v>228</v>
      </c>
      <c r="E21" s="5">
        <v>42156</v>
      </c>
      <c r="F21">
        <v>7389</v>
      </c>
      <c r="G21" t="s">
        <v>192</v>
      </c>
      <c r="H21" t="s">
        <v>196</v>
      </c>
      <c r="M21" s="65" t="s">
        <v>770</v>
      </c>
      <c r="N21" s="66" t="s">
        <v>771</v>
      </c>
      <c r="O21" s="66"/>
      <c r="P21" s="64">
        <v>408.48</v>
      </c>
    </row>
    <row r="22" spans="2:16">
      <c r="B22" s="104"/>
      <c r="C22" s="104"/>
      <c r="D22" t="s">
        <v>229</v>
      </c>
      <c r="E22" s="5">
        <v>41788</v>
      </c>
      <c r="F22">
        <v>973</v>
      </c>
      <c r="G22" t="s">
        <v>192</v>
      </c>
      <c r="H22" t="s">
        <v>221</v>
      </c>
      <c r="M22" s="107" t="s">
        <v>754</v>
      </c>
      <c r="N22" s="107"/>
      <c r="O22" s="66" t="s">
        <v>755</v>
      </c>
      <c r="P22" s="64">
        <v>93.15</v>
      </c>
    </row>
    <row r="23" spans="2:16">
      <c r="B23" s="104"/>
      <c r="C23" s="104" t="s">
        <v>745</v>
      </c>
      <c r="D23" t="s">
        <v>230</v>
      </c>
      <c r="E23" s="5">
        <v>42134</v>
      </c>
      <c r="F23">
        <v>8266</v>
      </c>
      <c r="G23" t="s">
        <v>192</v>
      </c>
      <c r="H23" t="s">
        <v>208</v>
      </c>
      <c r="M23" s="107" t="s">
        <v>757</v>
      </c>
      <c r="N23" s="107"/>
      <c r="O23" s="66" t="s">
        <v>758</v>
      </c>
      <c r="P23" s="64">
        <v>49.38</v>
      </c>
    </row>
    <row r="24" spans="2:16">
      <c r="B24" s="104"/>
      <c r="C24" s="104"/>
      <c r="D24" t="s">
        <v>231</v>
      </c>
      <c r="E24" s="5">
        <v>41934</v>
      </c>
      <c r="F24">
        <v>1307</v>
      </c>
      <c r="G24" t="s">
        <v>192</v>
      </c>
      <c r="H24" t="s">
        <v>232</v>
      </c>
      <c r="M24" s="107" t="s">
        <v>760</v>
      </c>
      <c r="N24" s="107"/>
      <c r="O24" s="66" t="s">
        <v>761</v>
      </c>
      <c r="P24" s="64">
        <v>41.79</v>
      </c>
    </row>
    <row r="25" spans="2:16">
      <c r="B25" t="s">
        <v>233</v>
      </c>
      <c r="C25" t="s">
        <v>190</v>
      </c>
      <c r="D25" t="s">
        <v>234</v>
      </c>
      <c r="E25" s="5">
        <v>41628</v>
      </c>
      <c r="F25">
        <v>8766</v>
      </c>
      <c r="G25" t="s">
        <v>195</v>
      </c>
      <c r="H25" t="s">
        <v>199</v>
      </c>
      <c r="M25" s="107" t="s">
        <v>762</v>
      </c>
      <c r="N25" s="107"/>
      <c r="O25" s="66" t="s">
        <v>767</v>
      </c>
      <c r="P25" s="64">
        <v>42.73</v>
      </c>
    </row>
    <row r="26" spans="2:16">
      <c r="B26" s="104" t="s">
        <v>217</v>
      </c>
      <c r="C26" s="104" t="s">
        <v>190</v>
      </c>
      <c r="D26" t="s">
        <v>235</v>
      </c>
      <c r="E26" s="5">
        <v>41653</v>
      </c>
      <c r="F26">
        <v>9748</v>
      </c>
      <c r="G26" t="s">
        <v>192</v>
      </c>
      <c r="H26" t="s">
        <v>236</v>
      </c>
      <c r="M26" s="107" t="s">
        <v>764</v>
      </c>
      <c r="N26" s="107"/>
      <c r="O26" s="66" t="s">
        <v>765</v>
      </c>
      <c r="P26" s="64">
        <v>67.459999999999994</v>
      </c>
    </row>
    <row r="27" spans="2:16">
      <c r="B27" s="104"/>
      <c r="C27" s="104"/>
      <c r="D27" t="s">
        <v>237</v>
      </c>
      <c r="E27" s="5">
        <v>42326</v>
      </c>
      <c r="F27">
        <v>8661</v>
      </c>
      <c r="G27" t="s">
        <v>201</v>
      </c>
      <c r="H27" t="s">
        <v>232</v>
      </c>
      <c r="M27" s="107" t="s">
        <v>766</v>
      </c>
      <c r="N27" s="107"/>
      <c r="O27" s="66" t="s">
        <v>767</v>
      </c>
      <c r="P27" s="64">
        <v>113.97</v>
      </c>
    </row>
    <row r="28" spans="2:16">
      <c r="B28" s="104"/>
      <c r="C28" s="104"/>
      <c r="D28" t="s">
        <v>238</v>
      </c>
      <c r="E28" s="5">
        <v>42121</v>
      </c>
      <c r="F28">
        <v>1281</v>
      </c>
      <c r="G28" t="s">
        <v>192</v>
      </c>
      <c r="H28" t="s">
        <v>219</v>
      </c>
      <c r="M28" s="65" t="s">
        <v>772</v>
      </c>
      <c r="N28" s="66" t="s">
        <v>773</v>
      </c>
      <c r="O28" s="63"/>
      <c r="P28" s="64">
        <v>571.91</v>
      </c>
    </row>
    <row r="29" spans="2:16">
      <c r="B29" s="104"/>
      <c r="C29" s="104" t="s">
        <v>746</v>
      </c>
      <c r="D29" t="s">
        <v>239</v>
      </c>
      <c r="E29" s="5">
        <v>41691</v>
      </c>
      <c r="F29">
        <v>8065</v>
      </c>
      <c r="G29" t="s">
        <v>195</v>
      </c>
      <c r="H29" t="s">
        <v>240</v>
      </c>
      <c r="M29" s="107" t="s">
        <v>754</v>
      </c>
      <c r="N29" s="107"/>
      <c r="O29" s="66" t="s">
        <v>755</v>
      </c>
      <c r="P29" s="64">
        <v>157.81</v>
      </c>
    </row>
    <row r="30" spans="2:16">
      <c r="B30" s="104"/>
      <c r="C30" s="104"/>
      <c r="D30" t="s">
        <v>241</v>
      </c>
      <c r="E30" s="5">
        <v>41934</v>
      </c>
      <c r="F30">
        <v>5732</v>
      </c>
      <c r="G30" t="s">
        <v>195</v>
      </c>
      <c r="H30" t="s">
        <v>193</v>
      </c>
      <c r="M30" s="107" t="s">
        <v>757</v>
      </c>
      <c r="N30" s="107"/>
      <c r="O30" s="66" t="s">
        <v>758</v>
      </c>
      <c r="P30" s="64">
        <v>85.45</v>
      </c>
    </row>
    <row r="31" spans="2:16">
      <c r="B31" s="104" t="s">
        <v>242</v>
      </c>
      <c r="C31" s="104" t="s">
        <v>190</v>
      </c>
      <c r="D31" t="s">
        <v>243</v>
      </c>
      <c r="E31" s="5">
        <v>42360</v>
      </c>
      <c r="F31">
        <v>611</v>
      </c>
      <c r="G31" t="s">
        <v>192</v>
      </c>
      <c r="H31" t="s">
        <v>244</v>
      </c>
      <c r="M31" s="107" t="s">
        <v>762</v>
      </c>
      <c r="N31" s="107"/>
      <c r="O31" s="66" t="s">
        <v>767</v>
      </c>
      <c r="P31" s="64">
        <v>105.39</v>
      </c>
    </row>
    <row r="32" spans="2:16">
      <c r="B32" s="104"/>
      <c r="C32" s="104"/>
      <c r="D32" t="s">
        <v>245</v>
      </c>
      <c r="E32" s="5">
        <v>41816</v>
      </c>
      <c r="F32">
        <v>7608</v>
      </c>
      <c r="G32" t="s">
        <v>192</v>
      </c>
      <c r="H32" t="s">
        <v>210</v>
      </c>
      <c r="M32" s="107" t="s">
        <v>764</v>
      </c>
      <c r="N32" s="107"/>
      <c r="O32" s="66" t="s">
        <v>765</v>
      </c>
      <c r="P32" s="64">
        <v>97.87</v>
      </c>
    </row>
    <row r="33" spans="2:16">
      <c r="B33" s="104"/>
      <c r="C33" s="104" t="s">
        <v>246</v>
      </c>
      <c r="D33" t="s">
        <v>247</v>
      </c>
      <c r="E33" s="5">
        <v>42066</v>
      </c>
      <c r="F33">
        <v>6683</v>
      </c>
      <c r="G33" t="s">
        <v>192</v>
      </c>
      <c r="H33" t="s">
        <v>232</v>
      </c>
      <c r="M33" s="107" t="s">
        <v>766</v>
      </c>
      <c r="N33" s="107"/>
      <c r="O33" s="66" t="s">
        <v>767</v>
      </c>
      <c r="P33" s="64">
        <v>51.3</v>
      </c>
    </row>
    <row r="34" spans="2:16">
      <c r="B34" s="104"/>
      <c r="C34" s="104"/>
      <c r="D34" t="s">
        <v>248</v>
      </c>
      <c r="E34" s="5">
        <v>41837</v>
      </c>
      <c r="F34">
        <v>5274</v>
      </c>
      <c r="G34" t="s">
        <v>192</v>
      </c>
      <c r="H34" t="s">
        <v>249</v>
      </c>
      <c r="M34" s="105" t="s">
        <v>774</v>
      </c>
      <c r="N34" s="105"/>
      <c r="O34" s="63"/>
      <c r="P34" s="64">
        <v>3378.96</v>
      </c>
    </row>
    <row r="35" spans="2:16">
      <c r="M35" s="65" t="s">
        <v>775</v>
      </c>
      <c r="N35" s="66" t="s">
        <v>776</v>
      </c>
      <c r="O35" s="63"/>
      <c r="P35" s="64">
        <v>407.51</v>
      </c>
    </row>
    <row r="36" spans="2:16">
      <c r="M36" s="107" t="s">
        <v>754</v>
      </c>
      <c r="N36" s="107"/>
      <c r="O36" s="66" t="s">
        <v>755</v>
      </c>
      <c r="P36" s="64">
        <v>134.03</v>
      </c>
    </row>
    <row r="37" spans="2:16">
      <c r="M37" s="107" t="s">
        <v>757</v>
      </c>
      <c r="N37" s="107"/>
      <c r="O37" s="66" t="s">
        <v>758</v>
      </c>
      <c r="P37" s="64">
        <v>75.95</v>
      </c>
    </row>
    <row r="38" spans="2:16">
      <c r="M38" s="107" t="s">
        <v>760</v>
      </c>
      <c r="N38" s="107"/>
      <c r="O38" s="66" t="s">
        <v>767</v>
      </c>
      <c r="P38" s="64">
        <v>6.65</v>
      </c>
    </row>
    <row r="39" spans="2:16">
      <c r="M39" s="107" t="s">
        <v>762</v>
      </c>
      <c r="N39" s="107"/>
      <c r="O39" s="66" t="s">
        <v>765</v>
      </c>
      <c r="P39" s="64">
        <v>85.44</v>
      </c>
    </row>
    <row r="40" spans="2:16">
      <c r="M40" s="107" t="s">
        <v>764</v>
      </c>
      <c r="N40" s="107"/>
      <c r="O40" s="66" t="s">
        <v>767</v>
      </c>
      <c r="P40" s="64">
        <v>16.149999999999999</v>
      </c>
    </row>
    <row r="41" spans="2:16">
      <c r="M41" s="65" t="s">
        <v>777</v>
      </c>
      <c r="N41" s="66" t="s">
        <v>778</v>
      </c>
      <c r="O41" s="63"/>
      <c r="P41" s="64">
        <v>286.91000000000003</v>
      </c>
    </row>
    <row r="42" spans="2:16">
      <c r="M42" s="107" t="s">
        <v>754</v>
      </c>
      <c r="N42" s="107"/>
      <c r="O42" s="66" t="s">
        <v>755</v>
      </c>
      <c r="P42" s="64">
        <v>82.71</v>
      </c>
    </row>
    <row r="43" spans="2:16">
      <c r="M43" s="107" t="s">
        <v>757</v>
      </c>
      <c r="N43" s="107"/>
      <c r="O43" s="66" t="s">
        <v>758</v>
      </c>
      <c r="P43" s="64">
        <v>18.05</v>
      </c>
    </row>
    <row r="44" spans="2:16">
      <c r="M44" s="107" t="s">
        <v>760</v>
      </c>
      <c r="N44" s="107"/>
      <c r="O44" s="66" t="s">
        <v>761</v>
      </c>
      <c r="P44" s="64">
        <v>30.4</v>
      </c>
    </row>
    <row r="45" spans="2:16">
      <c r="M45" s="107" t="s">
        <v>762</v>
      </c>
      <c r="N45" s="107"/>
      <c r="O45" s="66" t="s">
        <v>767</v>
      </c>
      <c r="P45" s="64">
        <v>71.22</v>
      </c>
    </row>
    <row r="46" spans="2:16">
      <c r="M46" s="107" t="s">
        <v>764</v>
      </c>
      <c r="N46" s="107"/>
      <c r="O46" s="66" t="s">
        <v>765</v>
      </c>
      <c r="P46" s="64">
        <v>26.6</v>
      </c>
    </row>
    <row r="47" spans="2:16">
      <c r="M47" s="107" t="s">
        <v>766</v>
      </c>
      <c r="N47" s="107"/>
      <c r="O47" s="66" t="s">
        <v>767</v>
      </c>
      <c r="P47" s="64">
        <v>57.93</v>
      </c>
    </row>
    <row r="48" spans="2:16">
      <c r="M48" s="65" t="s">
        <v>779</v>
      </c>
      <c r="N48" s="66" t="s">
        <v>780</v>
      </c>
      <c r="O48" s="63"/>
      <c r="P48" s="64">
        <v>524.38</v>
      </c>
    </row>
    <row r="49" spans="13:16">
      <c r="M49" s="107" t="s">
        <v>754</v>
      </c>
      <c r="N49" s="107"/>
      <c r="O49" s="66" t="s">
        <v>755</v>
      </c>
      <c r="P49" s="64">
        <v>162.57</v>
      </c>
    </row>
    <row r="50" spans="13:16">
      <c r="M50" s="107" t="s">
        <v>760</v>
      </c>
      <c r="N50" s="107"/>
      <c r="O50" s="66" t="s">
        <v>761</v>
      </c>
      <c r="P50" s="64">
        <v>25.65</v>
      </c>
    </row>
    <row r="51" spans="13:16">
      <c r="M51" s="107" t="s">
        <v>762</v>
      </c>
      <c r="N51" s="107"/>
      <c r="O51" s="66" t="s">
        <v>767</v>
      </c>
      <c r="P51" s="64">
        <v>142.4</v>
      </c>
    </row>
    <row r="52" spans="13:16">
      <c r="M52" s="107" t="s">
        <v>764</v>
      </c>
      <c r="N52" s="107"/>
      <c r="O52" s="66" t="s">
        <v>765</v>
      </c>
      <c r="P52" s="64">
        <v>67.45</v>
      </c>
    </row>
    <row r="53" spans="13:16">
      <c r="M53" s="107" t="s">
        <v>766</v>
      </c>
      <c r="N53" s="107"/>
      <c r="O53" s="66" t="s">
        <v>767</v>
      </c>
      <c r="P53" s="64">
        <v>39.9</v>
      </c>
    </row>
    <row r="54" spans="13:16" ht="22.5">
      <c r="M54" s="65" t="s">
        <v>781</v>
      </c>
      <c r="N54" s="66" t="s">
        <v>782</v>
      </c>
      <c r="O54" s="63"/>
      <c r="P54" s="64">
        <v>594.63</v>
      </c>
    </row>
    <row r="55" spans="13:16">
      <c r="M55" s="107" t="s">
        <v>754</v>
      </c>
      <c r="N55" s="107"/>
      <c r="O55" s="66" t="s">
        <v>755</v>
      </c>
      <c r="P55" s="64">
        <v>136.88</v>
      </c>
    </row>
    <row r="56" spans="13:16">
      <c r="M56" s="107" t="s">
        <v>757</v>
      </c>
      <c r="N56" s="107"/>
      <c r="O56" s="66" t="s">
        <v>758</v>
      </c>
      <c r="P56" s="64">
        <v>63.61</v>
      </c>
    </row>
    <row r="57" spans="13:16">
      <c r="M57" s="107" t="s">
        <v>760</v>
      </c>
      <c r="N57" s="107"/>
      <c r="O57" s="66" t="s">
        <v>761</v>
      </c>
      <c r="P57" s="64">
        <v>70.290000000000006</v>
      </c>
    </row>
    <row r="58" spans="13:16">
      <c r="M58" s="107" t="s">
        <v>762</v>
      </c>
      <c r="N58" s="107"/>
      <c r="O58" s="66" t="s">
        <v>767</v>
      </c>
      <c r="P58" s="64">
        <v>156.63</v>
      </c>
    </row>
    <row r="59" spans="13:16">
      <c r="M59" s="107" t="s">
        <v>764</v>
      </c>
      <c r="N59" s="107"/>
      <c r="O59" s="66" t="s">
        <v>765</v>
      </c>
      <c r="P59" s="64">
        <v>100.73</v>
      </c>
    </row>
    <row r="60" spans="13:16">
      <c r="M60" s="107" t="s">
        <v>766</v>
      </c>
      <c r="N60" s="107"/>
      <c r="O60" s="66" t="s">
        <v>767</v>
      </c>
      <c r="P60" s="64">
        <v>66.489999999999995</v>
      </c>
    </row>
    <row r="61" spans="13:16">
      <c r="M61" s="65" t="s">
        <v>783</v>
      </c>
      <c r="N61" s="66" t="s">
        <v>784</v>
      </c>
      <c r="O61" s="63"/>
      <c r="P61" s="64">
        <v>267.93</v>
      </c>
    </row>
    <row r="62" spans="13:16">
      <c r="M62" s="107" t="s">
        <v>754</v>
      </c>
      <c r="N62" s="107"/>
      <c r="O62" s="66" t="s">
        <v>755</v>
      </c>
      <c r="P62" s="64">
        <v>131.19</v>
      </c>
    </row>
    <row r="63" spans="13:16">
      <c r="M63" s="107" t="s">
        <v>757</v>
      </c>
      <c r="N63" s="107"/>
      <c r="O63" s="66" t="s">
        <v>758</v>
      </c>
      <c r="P63" s="64">
        <v>45.57</v>
      </c>
    </row>
    <row r="64" spans="13:16">
      <c r="M64" s="107" t="s">
        <v>760</v>
      </c>
      <c r="N64" s="107"/>
      <c r="O64" s="66" t="s">
        <v>761</v>
      </c>
      <c r="P64" s="64">
        <v>3.8</v>
      </c>
    </row>
    <row r="65" spans="13:16">
      <c r="M65" s="107" t="s">
        <v>762</v>
      </c>
      <c r="N65" s="107"/>
      <c r="O65" s="66" t="s">
        <v>767</v>
      </c>
      <c r="P65" s="64">
        <v>25.64</v>
      </c>
    </row>
    <row r="66" spans="13:16">
      <c r="M66" s="107" t="s">
        <v>764</v>
      </c>
      <c r="N66" s="107"/>
      <c r="O66" s="66" t="s">
        <v>765</v>
      </c>
      <c r="P66" s="64">
        <v>3.8</v>
      </c>
    </row>
    <row r="67" spans="13:16">
      <c r="M67" s="107" t="s">
        <v>766</v>
      </c>
      <c r="N67" s="107"/>
      <c r="O67" s="66" t="s">
        <v>767</v>
      </c>
      <c r="P67" s="64">
        <v>57.93</v>
      </c>
    </row>
  </sheetData>
  <mergeCells count="73">
    <mergeCell ref="M67:N67"/>
    <mergeCell ref="M60:N60"/>
    <mergeCell ref="M62:N62"/>
    <mergeCell ref="M63:N63"/>
    <mergeCell ref="M64:N64"/>
    <mergeCell ref="M65:N65"/>
    <mergeCell ref="M56:N56"/>
    <mergeCell ref="M57:N57"/>
    <mergeCell ref="M58:N58"/>
    <mergeCell ref="M59:N59"/>
    <mergeCell ref="M66:N66"/>
    <mergeCell ref="M50:N50"/>
    <mergeCell ref="M51:N51"/>
    <mergeCell ref="M52:N52"/>
    <mergeCell ref="M53:N53"/>
    <mergeCell ref="M55:N55"/>
    <mergeCell ref="M44:N44"/>
    <mergeCell ref="M45:N45"/>
    <mergeCell ref="M46:N46"/>
    <mergeCell ref="M47:N47"/>
    <mergeCell ref="M49:N49"/>
    <mergeCell ref="M38:N38"/>
    <mergeCell ref="M39:N39"/>
    <mergeCell ref="M40:N40"/>
    <mergeCell ref="M42:N42"/>
    <mergeCell ref="M43:N43"/>
    <mergeCell ref="M32:N32"/>
    <mergeCell ref="M33:N33"/>
    <mergeCell ref="M34:N34"/>
    <mergeCell ref="M36:N36"/>
    <mergeCell ref="M37:N37"/>
    <mergeCell ref="M26:N26"/>
    <mergeCell ref="M27:N27"/>
    <mergeCell ref="M29:N29"/>
    <mergeCell ref="M30:N30"/>
    <mergeCell ref="M31:N31"/>
    <mergeCell ref="M20:N20"/>
    <mergeCell ref="M22:N22"/>
    <mergeCell ref="M23:N23"/>
    <mergeCell ref="M24:N24"/>
    <mergeCell ref="M25:N25"/>
    <mergeCell ref="M14:N14"/>
    <mergeCell ref="M16:N16"/>
    <mergeCell ref="M17:N17"/>
    <mergeCell ref="M18:N18"/>
    <mergeCell ref="M19:N19"/>
    <mergeCell ref="M9:N9"/>
    <mergeCell ref="M10:N10"/>
    <mergeCell ref="M11:N11"/>
    <mergeCell ref="M12:N12"/>
    <mergeCell ref="M13:N13"/>
    <mergeCell ref="F3:G3"/>
    <mergeCell ref="B4:B7"/>
    <mergeCell ref="C4:C5"/>
    <mergeCell ref="C6:C7"/>
    <mergeCell ref="B8:B11"/>
    <mergeCell ref="C8:C11"/>
    <mergeCell ref="M6:N6"/>
    <mergeCell ref="B31:B34"/>
    <mergeCell ref="C31:C32"/>
    <mergeCell ref="C33:C34"/>
    <mergeCell ref="B20:B24"/>
    <mergeCell ref="C20:C22"/>
    <mergeCell ref="C23:C24"/>
    <mergeCell ref="B26:B30"/>
    <mergeCell ref="C26:C28"/>
    <mergeCell ref="C29:C30"/>
    <mergeCell ref="B12:B14"/>
    <mergeCell ref="C12:C13"/>
    <mergeCell ref="B15:B19"/>
    <mergeCell ref="C15:C17"/>
    <mergeCell ref="C18:C19"/>
    <mergeCell ref="M7:N7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E46"/>
  <sheetViews>
    <sheetView workbookViewId="0"/>
  </sheetViews>
  <sheetFormatPr defaultRowHeight="15"/>
  <cols>
    <col min="2" max="2" width="41.140625" bestFit="1" customWidth="1"/>
    <col min="3" max="3" width="5.5703125" bestFit="1" customWidth="1"/>
    <col min="4" max="4" width="4.140625" bestFit="1" customWidth="1"/>
    <col min="5" max="5" width="8.140625" bestFit="1" customWidth="1"/>
  </cols>
  <sheetData>
    <row r="2" spans="2:5" ht="15.75" thickBot="1"/>
    <row r="3" spans="2:5" ht="15.75" thickBot="1">
      <c r="B3" s="42" t="s">
        <v>394</v>
      </c>
      <c r="C3" s="43" t="s">
        <v>359</v>
      </c>
      <c r="D3" s="43" t="s">
        <v>360</v>
      </c>
      <c r="E3" s="43" t="s">
        <v>361</v>
      </c>
    </row>
    <row r="4" spans="2:5">
      <c r="B4" s="37" t="s">
        <v>362</v>
      </c>
      <c r="C4" s="38"/>
      <c r="D4" s="38"/>
      <c r="E4" s="38"/>
    </row>
    <row r="5" spans="2:5">
      <c r="B5" s="39" t="s">
        <v>363</v>
      </c>
      <c r="C5" s="40">
        <v>1</v>
      </c>
      <c r="D5" s="39" t="s">
        <v>364</v>
      </c>
      <c r="E5" s="40">
        <v>28.46</v>
      </c>
    </row>
    <row r="6" spans="2:5">
      <c r="B6" s="39" t="s">
        <v>365</v>
      </c>
      <c r="C6" s="40">
        <v>4</v>
      </c>
      <c r="D6" s="39" t="s">
        <v>364</v>
      </c>
      <c r="E6" s="40">
        <v>1392</v>
      </c>
    </row>
    <row r="7" spans="2:5">
      <c r="B7" s="39" t="s">
        <v>366</v>
      </c>
      <c r="C7" s="40">
        <v>2</v>
      </c>
      <c r="D7" s="39" t="s">
        <v>364</v>
      </c>
      <c r="E7" s="40">
        <v>16.260000000000002</v>
      </c>
    </row>
    <row r="8" spans="2:5">
      <c r="B8" s="39" t="s">
        <v>367</v>
      </c>
      <c r="C8" s="40">
        <v>1</v>
      </c>
      <c r="D8" s="39" t="s">
        <v>364</v>
      </c>
      <c r="E8" s="40">
        <v>69.459999999999994</v>
      </c>
    </row>
    <row r="9" spans="2:5">
      <c r="B9" s="39" t="s">
        <v>368</v>
      </c>
      <c r="C9" s="40">
        <v>7</v>
      </c>
      <c r="D9" s="39" t="s">
        <v>364</v>
      </c>
      <c r="E9" s="40">
        <v>318.29000000000002</v>
      </c>
    </row>
    <row r="10" spans="2:5">
      <c r="B10" s="41" t="s">
        <v>369</v>
      </c>
      <c r="C10" s="41"/>
      <c r="D10" s="41"/>
      <c r="E10" s="41"/>
    </row>
    <row r="11" spans="2:5">
      <c r="B11" s="39" t="s">
        <v>370</v>
      </c>
      <c r="C11" s="41"/>
      <c r="D11" s="41"/>
      <c r="E11" s="41"/>
    </row>
    <row r="12" spans="2:5">
      <c r="B12" s="39" t="s">
        <v>365</v>
      </c>
      <c r="C12" s="40">
        <v>4</v>
      </c>
      <c r="D12" s="39" t="s">
        <v>364</v>
      </c>
      <c r="E12" s="40">
        <v>1392</v>
      </c>
    </row>
    <row r="13" spans="2:5">
      <c r="B13" s="39" t="s">
        <v>371</v>
      </c>
      <c r="C13" s="40">
        <v>1</v>
      </c>
      <c r="D13" s="39" t="s">
        <v>364</v>
      </c>
      <c r="E13" s="40">
        <v>10.59</v>
      </c>
    </row>
    <row r="14" spans="2:5">
      <c r="B14" s="39" t="s">
        <v>372</v>
      </c>
      <c r="C14" s="40">
        <v>1</v>
      </c>
      <c r="D14" s="39" t="s">
        <v>364</v>
      </c>
      <c r="E14" s="40">
        <v>7.7</v>
      </c>
    </row>
    <row r="15" spans="2:5">
      <c r="B15" s="39" t="s">
        <v>366</v>
      </c>
      <c r="C15" s="40">
        <v>2</v>
      </c>
      <c r="D15" s="39" t="s">
        <v>364</v>
      </c>
      <c r="E15" s="40">
        <v>16.260000000000002</v>
      </c>
    </row>
    <row r="16" spans="2:5">
      <c r="B16" s="39" t="s">
        <v>367</v>
      </c>
      <c r="C16" s="40">
        <v>1</v>
      </c>
      <c r="D16" s="39" t="s">
        <v>364</v>
      </c>
      <c r="E16" s="40">
        <v>69.459999999999994</v>
      </c>
    </row>
    <row r="17" spans="2:5">
      <c r="B17" s="39" t="s">
        <v>368</v>
      </c>
      <c r="C17" s="40">
        <v>7</v>
      </c>
      <c r="D17" s="39" t="s">
        <v>364</v>
      </c>
      <c r="E17" s="40">
        <v>318.29000000000002</v>
      </c>
    </row>
    <row r="18" spans="2:5">
      <c r="B18" s="39" t="s">
        <v>373</v>
      </c>
      <c r="C18" s="40">
        <v>1</v>
      </c>
      <c r="D18" s="39" t="s">
        <v>364</v>
      </c>
      <c r="E18" s="40">
        <v>32.520000000000003</v>
      </c>
    </row>
    <row r="19" spans="2:5">
      <c r="B19" s="41" t="s">
        <v>369</v>
      </c>
      <c r="C19" s="41"/>
      <c r="D19" s="41"/>
      <c r="E19" s="41"/>
    </row>
    <row r="20" spans="2:5">
      <c r="B20" s="39" t="s">
        <v>374</v>
      </c>
      <c r="C20" s="41"/>
      <c r="D20" s="41"/>
      <c r="E20" s="41"/>
    </row>
    <row r="21" spans="2:5">
      <c r="B21" s="39" t="s">
        <v>375</v>
      </c>
      <c r="C21" s="40">
        <v>1</v>
      </c>
      <c r="D21" s="39" t="s">
        <v>364</v>
      </c>
      <c r="E21" s="40">
        <v>97.56</v>
      </c>
    </row>
    <row r="22" spans="2:5">
      <c r="B22" s="39" t="s">
        <v>376</v>
      </c>
      <c r="C22" s="40">
        <v>1</v>
      </c>
      <c r="D22" s="39" t="s">
        <v>364</v>
      </c>
      <c r="E22" s="40">
        <v>28.46</v>
      </c>
    </row>
    <row r="23" spans="2:5">
      <c r="B23" s="39" t="s">
        <v>377</v>
      </c>
      <c r="C23" s="40">
        <v>15</v>
      </c>
      <c r="D23" s="39" t="s">
        <v>378</v>
      </c>
      <c r="E23" s="40">
        <v>21.95</v>
      </c>
    </row>
    <row r="24" spans="2:5">
      <c r="B24" s="39" t="s">
        <v>379</v>
      </c>
      <c r="C24" s="40">
        <v>1</v>
      </c>
      <c r="D24" s="39" t="s">
        <v>380</v>
      </c>
      <c r="E24" s="40">
        <v>4.07</v>
      </c>
    </row>
    <row r="25" spans="2:5">
      <c r="B25" s="39" t="s">
        <v>365</v>
      </c>
      <c r="C25" s="40">
        <v>4</v>
      </c>
      <c r="D25" s="39" t="s">
        <v>364</v>
      </c>
      <c r="E25" s="40">
        <v>1392</v>
      </c>
    </row>
    <row r="26" spans="2:5">
      <c r="B26" s="39" t="s">
        <v>381</v>
      </c>
      <c r="C26" s="40">
        <v>3</v>
      </c>
      <c r="D26" s="39" t="s">
        <v>364</v>
      </c>
      <c r="E26" s="40">
        <v>2.97</v>
      </c>
    </row>
    <row r="27" spans="2:5">
      <c r="B27" s="39" t="s">
        <v>366</v>
      </c>
      <c r="C27" s="40">
        <v>2</v>
      </c>
      <c r="D27" s="39" t="s">
        <v>364</v>
      </c>
      <c r="E27" s="40">
        <v>16.260000000000002</v>
      </c>
    </row>
    <row r="28" spans="2:5">
      <c r="B28" s="39" t="s">
        <v>382</v>
      </c>
      <c r="C28" s="40">
        <v>0.04</v>
      </c>
      <c r="D28" s="39" t="s">
        <v>383</v>
      </c>
      <c r="E28" s="40">
        <v>0.39</v>
      </c>
    </row>
    <row r="29" spans="2:5">
      <c r="B29" s="39" t="s">
        <v>367</v>
      </c>
      <c r="C29" s="40">
        <v>1</v>
      </c>
      <c r="D29" s="39" t="s">
        <v>364</v>
      </c>
      <c r="E29" s="40">
        <v>69.459999999999994</v>
      </c>
    </row>
    <row r="30" spans="2:5">
      <c r="B30" s="39" t="s">
        <v>368</v>
      </c>
      <c r="C30" s="40">
        <v>9</v>
      </c>
      <c r="D30" s="39" t="s">
        <v>364</v>
      </c>
      <c r="E30" s="40">
        <v>409.23</v>
      </c>
    </row>
    <row r="31" spans="2:5">
      <c r="B31" s="39" t="s">
        <v>384</v>
      </c>
      <c r="C31" s="40">
        <v>12</v>
      </c>
      <c r="D31" s="39" t="s">
        <v>378</v>
      </c>
      <c r="E31" s="40">
        <v>24.39</v>
      </c>
    </row>
    <row r="32" spans="2:5">
      <c r="B32" s="39" t="s">
        <v>385</v>
      </c>
      <c r="C32" s="40">
        <v>5</v>
      </c>
      <c r="D32" s="39" t="s">
        <v>378</v>
      </c>
      <c r="E32" s="40">
        <v>2.0299999999999998</v>
      </c>
    </row>
    <row r="33" spans="2:5">
      <c r="B33" s="39" t="s">
        <v>386</v>
      </c>
      <c r="C33" s="40">
        <v>1</v>
      </c>
      <c r="D33" s="39" t="s">
        <v>364</v>
      </c>
      <c r="E33" s="40">
        <v>6.88</v>
      </c>
    </row>
    <row r="34" spans="2:5">
      <c r="B34" s="39" t="s">
        <v>387</v>
      </c>
      <c r="C34" s="40">
        <v>2</v>
      </c>
      <c r="D34" s="39" t="s">
        <v>364</v>
      </c>
      <c r="E34" s="40">
        <v>1.38</v>
      </c>
    </row>
    <row r="35" spans="2:5">
      <c r="B35" s="39" t="s">
        <v>388</v>
      </c>
      <c r="C35" s="40">
        <v>2</v>
      </c>
      <c r="D35" s="39" t="s">
        <v>364</v>
      </c>
      <c r="E35" s="40">
        <v>1</v>
      </c>
    </row>
    <row r="36" spans="2:5">
      <c r="B36" s="39" t="s">
        <v>389</v>
      </c>
      <c r="C36" s="40">
        <v>2</v>
      </c>
      <c r="D36" s="39" t="s">
        <v>364</v>
      </c>
      <c r="E36" s="40">
        <v>0.96</v>
      </c>
    </row>
    <row r="37" spans="2:5">
      <c r="B37" s="39" t="s">
        <v>390</v>
      </c>
      <c r="C37" s="40">
        <v>2</v>
      </c>
      <c r="D37" s="39" t="s">
        <v>364</v>
      </c>
      <c r="E37" s="40">
        <v>0.7</v>
      </c>
    </row>
    <row r="38" spans="2:5">
      <c r="B38" s="39" t="s">
        <v>391</v>
      </c>
      <c r="C38" s="40">
        <v>2</v>
      </c>
      <c r="D38" s="39" t="s">
        <v>364</v>
      </c>
      <c r="E38" s="40">
        <v>7.2</v>
      </c>
    </row>
    <row r="39" spans="2:5">
      <c r="B39" s="39" t="s">
        <v>392</v>
      </c>
      <c r="C39" s="40">
        <v>2</v>
      </c>
      <c r="D39" s="39" t="s">
        <v>364</v>
      </c>
      <c r="E39" s="40">
        <v>14.66</v>
      </c>
    </row>
    <row r="40" spans="2:5">
      <c r="B40" s="41" t="s">
        <v>369</v>
      </c>
      <c r="C40" s="41"/>
      <c r="D40" s="41"/>
      <c r="E40" s="41"/>
    </row>
    <row r="41" spans="2:5">
      <c r="B41" s="39" t="s">
        <v>393</v>
      </c>
      <c r="C41" s="41"/>
      <c r="D41" s="41"/>
      <c r="E41" s="41"/>
    </row>
    <row r="42" spans="2:5">
      <c r="B42" s="39" t="s">
        <v>365</v>
      </c>
      <c r="C42" s="40">
        <v>4</v>
      </c>
      <c r="D42" s="39" t="s">
        <v>364</v>
      </c>
      <c r="E42" s="40">
        <v>1392</v>
      </c>
    </row>
    <row r="43" spans="2:5">
      <c r="B43" s="39" t="s">
        <v>366</v>
      </c>
      <c r="C43" s="40">
        <v>4</v>
      </c>
      <c r="D43" s="39" t="s">
        <v>364</v>
      </c>
      <c r="E43" s="40">
        <v>32.520000000000003</v>
      </c>
    </row>
    <row r="44" spans="2:5">
      <c r="B44" s="39" t="s">
        <v>367</v>
      </c>
      <c r="C44" s="40">
        <v>1</v>
      </c>
      <c r="D44" s="39" t="s">
        <v>364</v>
      </c>
      <c r="E44" s="40">
        <v>69.459999999999994</v>
      </c>
    </row>
    <row r="45" spans="2:5">
      <c r="B45" s="39" t="s">
        <v>368</v>
      </c>
      <c r="C45" s="40">
        <v>7</v>
      </c>
      <c r="D45" s="39" t="s">
        <v>364</v>
      </c>
      <c r="E45" s="40">
        <v>318.29000000000002</v>
      </c>
    </row>
    <row r="46" spans="2:5">
      <c r="B46" s="41" t="s">
        <v>369</v>
      </c>
      <c r="C46" s="41"/>
      <c r="D46" s="41"/>
      <c r="E46" s="41"/>
    </row>
  </sheetData>
  <pageMargins left="0.7" right="0.7" top="0.75" bottom="0.75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o k U s T U e G N B + m A A A A + A A A A B I A H A B D b 2 5 m a W c v U G F j a 2 F n Z S 5 4 b W w g o h g A K K A U A A A A A A A A A A A A A A A A A A A A A A A A A A A A h Y + x D o I w F E V / h X S n j 1 Y l S h 5 l c I W E x M S 4 k l K h E Q q B I v y b g 5 / k L 0 i i q J v j P T n D u Y / b H a O p r p y r 6 n r d m J A w 6 h F H G d n k 2 h Q h G e z Z 3 Z J I Y J r J S 1 Y o Z 5 Z N H 0 x 9 H p L S 2 j Y A G M e R j i v a d A V w z 2 N w S u K D L F W d k Y + s / 8 u u N r 3 N j F R E 4 P E V I z j 1 G d 2 w H a d r n y E s G B N t v g q f i 6 m H 8 A N x P 1 R 2 6 J R o K z e N E Z a J 8 H 4 h n l B L A w Q U A A I A C A C i R S x N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k U s T S i K R 7 g O A A A A E Q A A A B M A H A B G b 3 J t d W x h c y 9 T Z W N 0 a W 9 u M S 5 t I K I Y A C i g F A A A A A A A A A A A A A A A A A A A A A A A A A A A A C t O T S 7 J z M 9 T C I b Q h t Y A U E s B A i 0 A F A A C A A g A o k U s T U e G N B + m A A A A + A A A A B I A A A A A A A A A A A A A A A A A A A A A A E N v b m Z p Z y 9 Q Y W N r Y W d l L n h t b F B L A Q I t A B Q A A g A I A K J F L E 0 P y u m r p A A A A O k A A A A T A A A A A A A A A A A A A A A A A P I A A A B b Q 2 9 u d G V u d F 9 U e X B l c 1 0 u e G 1 s U E s B A i 0 A F A A C A A g A o k U s T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P S 7 K S S n r z l B s 5 p z 6 a H 1 S 3 s A A A A A A g A A A A A A E G Y A A A A B A A A g A A A A 4 Q Z 3 Q E 0 b l H 5 t 2 0 H L f o Q d f f 2 W D G b p W Z q v e 8 E q O i Z I Q K U A A A A A D o A A A A A C A A A g A A A A r v E 2 a M r r b L L E P g r 5 I z W E c w r G a u Q + K 8 k K K M J 6 i t I A P J Z Q A A A A S n Z n T i / 5 y / U 1 v G u G D W 9 M A 1 O O R + / g S v f z V K v 7 2 4 J 9 4 q w w Y m n G b Y R e M T I 5 T 8 1 q 6 q 4 6 T u p T M U 3 r z n q i O s Q H v f + b O F K G w m q Z Z v k T + H W w 9 s w M y L p A A A A A s g n a m K E J T z b o 6 z M h n w x X d S r 1 H p N B U l L g 2 G + o o v 8 r c S i Y / 6 w u a k Y q S V r K l x N 5 5 t O G l i k e N f E E / P z K L j 5 4 t r 0 I C g = = < / D a t a M a s h u p > 
</file>

<file path=customXml/itemProps1.xml><?xml version="1.0" encoding="utf-8"?>
<ds:datastoreItem xmlns:ds="http://schemas.openxmlformats.org/officeDocument/2006/customXml" ds:itemID="{433E3FBA-AC6E-417B-9F4F-8528F29D1C8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start</vt:lpstr>
      <vt:lpstr>1</vt:lpstr>
      <vt:lpstr>2</vt:lpstr>
      <vt:lpstr>3</vt:lpstr>
      <vt:lpstr>4</vt:lpstr>
      <vt:lpstr>5</vt:lpstr>
      <vt:lpstr>6a</vt:lpstr>
      <vt:lpstr>6b</vt:lpstr>
      <vt:lpstr>6c</vt:lpstr>
      <vt:lpstr>6d</vt:lpstr>
      <vt:lpstr>6e</vt:lpstr>
      <vt:lpstr>6f</vt:lpstr>
      <vt:lpstr>6h</vt:lpstr>
      <vt:lpstr>6i</vt:lpstr>
      <vt:lpstr>6j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2015-02-11T09:47:01Z</dcterms:created>
  <dcterms:modified xsi:type="dcterms:W3CDTF">2019-05-27T05:44:26Z</dcterms:modified>
</cp:coreProperties>
</file>